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 - 2024\Juan Liviapoma\"/>
    </mc:Choice>
  </mc:AlternateContent>
  <bookViews>
    <workbookView xWindow="0" yWindow="0" windowWidth="24000" windowHeight="9600" tabRatio="783"/>
  </bookViews>
  <sheets>
    <sheet name="RX._Eco" sheetId="34" r:id="rId1"/>
  </sheets>
  <definedNames>
    <definedName name="_xlnm.Print_Area" localSheetId="0">'RX._Eco'!$B$1:$P$154</definedName>
    <definedName name="ATENCIONES_DE_EMERGENCIAS_AÑO_2007">#N/A</definedName>
    <definedName name="_xlnm.Print_Titles" localSheetId="0">'RX._Eco'!$1:$7</definedName>
  </definedNames>
  <calcPr calcId="162913"/>
</workbook>
</file>

<file path=xl/calcChain.xml><?xml version="1.0" encoding="utf-8"?>
<calcChain xmlns="http://schemas.openxmlformats.org/spreadsheetml/2006/main">
  <c r="D133" i="34" l="1"/>
  <c r="E133" i="34"/>
  <c r="F133" i="34"/>
  <c r="G133" i="34"/>
  <c r="H133" i="34"/>
  <c r="I133" i="34"/>
  <c r="J133" i="34"/>
  <c r="K133" i="34"/>
  <c r="L133" i="34"/>
  <c r="M133" i="34"/>
  <c r="N133" i="34"/>
  <c r="O133" i="34"/>
  <c r="E126" i="34"/>
  <c r="F126" i="34"/>
  <c r="G126" i="34"/>
  <c r="H126" i="34"/>
  <c r="I126" i="34"/>
  <c r="J126" i="34"/>
  <c r="K126" i="34"/>
  <c r="L126" i="34"/>
  <c r="M126" i="34"/>
  <c r="N126" i="34"/>
  <c r="O126" i="34"/>
  <c r="D126" i="34"/>
  <c r="C126" i="34" l="1"/>
  <c r="I114" i="34"/>
  <c r="J114" i="34"/>
  <c r="K115" i="34"/>
  <c r="L115" i="34"/>
  <c r="L117" i="34"/>
  <c r="M117" i="34"/>
  <c r="N117" i="34"/>
  <c r="M118" i="34"/>
  <c r="N118" i="34"/>
  <c r="O118" i="34"/>
  <c r="I119" i="34"/>
  <c r="J119" i="34"/>
  <c r="K119" i="34"/>
  <c r="M119" i="34"/>
  <c r="N119" i="34"/>
  <c r="O119" i="34"/>
  <c r="E120" i="34"/>
  <c r="G120" i="34"/>
  <c r="N120" i="34"/>
  <c r="O120" i="34"/>
  <c r="E121" i="34"/>
  <c r="E122" i="34"/>
  <c r="F122" i="34"/>
  <c r="G122" i="34"/>
  <c r="I122" i="34"/>
  <c r="E123" i="34"/>
  <c r="F123" i="34"/>
  <c r="G123" i="34"/>
  <c r="H123" i="34"/>
  <c r="J123" i="34"/>
  <c r="F124" i="34"/>
  <c r="G124" i="34"/>
  <c r="H124" i="34"/>
  <c r="I124" i="34"/>
  <c r="K124" i="34"/>
  <c r="G125" i="34"/>
  <c r="H125" i="34"/>
  <c r="I125" i="34"/>
  <c r="J125" i="34"/>
  <c r="L125" i="34"/>
  <c r="E149" i="34"/>
  <c r="F149" i="34"/>
  <c r="G149" i="34"/>
  <c r="H149" i="34"/>
  <c r="I149" i="34"/>
  <c r="J149" i="34"/>
  <c r="J115" i="34" s="1"/>
  <c r="K149" i="34"/>
  <c r="L149" i="34"/>
  <c r="M149" i="34"/>
  <c r="N149" i="34"/>
  <c r="O149" i="34"/>
  <c r="E150" i="34"/>
  <c r="F150" i="34"/>
  <c r="G150" i="34"/>
  <c r="H150" i="34"/>
  <c r="I150" i="34"/>
  <c r="J150" i="34"/>
  <c r="K150" i="34"/>
  <c r="L150" i="34"/>
  <c r="M150" i="34"/>
  <c r="N150" i="34"/>
  <c r="O150" i="34"/>
  <c r="E151" i="34"/>
  <c r="F151" i="34"/>
  <c r="G151" i="34"/>
  <c r="H151" i="34"/>
  <c r="I151" i="34"/>
  <c r="J151" i="34"/>
  <c r="K151" i="34"/>
  <c r="K116" i="34" s="1"/>
  <c r="L151" i="34"/>
  <c r="L116" i="34" s="1"/>
  <c r="M151" i="34"/>
  <c r="M116" i="34" s="1"/>
  <c r="N151" i="34"/>
  <c r="O151" i="34"/>
  <c r="E152" i="34"/>
  <c r="F152" i="34"/>
  <c r="G152" i="34"/>
  <c r="H152" i="34"/>
  <c r="H121" i="34" s="1"/>
  <c r="I152" i="34"/>
  <c r="J152" i="34"/>
  <c r="K152" i="34"/>
  <c r="L152" i="34"/>
  <c r="M152" i="34"/>
  <c r="N152" i="34"/>
  <c r="O152" i="34"/>
  <c r="O121" i="34" s="1"/>
  <c r="E153" i="34"/>
  <c r="F153" i="34"/>
  <c r="G153" i="34"/>
  <c r="H153" i="34"/>
  <c r="I153" i="34"/>
  <c r="J153" i="34"/>
  <c r="K153" i="34"/>
  <c r="L153" i="34"/>
  <c r="M153" i="34"/>
  <c r="N153" i="34"/>
  <c r="O153" i="34"/>
  <c r="E148" i="34"/>
  <c r="F148" i="34"/>
  <c r="G148" i="34"/>
  <c r="H148" i="34"/>
  <c r="I148" i="34"/>
  <c r="J148" i="34"/>
  <c r="K148" i="34"/>
  <c r="K114" i="34" s="1"/>
  <c r="L148" i="34"/>
  <c r="M148" i="34"/>
  <c r="N148" i="34"/>
  <c r="O148" i="34"/>
  <c r="E135" i="34"/>
  <c r="E119" i="34" s="1"/>
  <c r="F135" i="34"/>
  <c r="F119" i="34" s="1"/>
  <c r="G135" i="34"/>
  <c r="G119" i="34" s="1"/>
  <c r="H135" i="34"/>
  <c r="H119" i="34" s="1"/>
  <c r="I135" i="34"/>
  <c r="J135" i="34"/>
  <c r="K135" i="34"/>
  <c r="L135" i="34"/>
  <c r="L119" i="34" s="1"/>
  <c r="M135" i="34"/>
  <c r="N135" i="34"/>
  <c r="O135" i="34"/>
  <c r="E130" i="34"/>
  <c r="E114" i="34" s="1"/>
  <c r="F130" i="34"/>
  <c r="F114" i="34" s="1"/>
  <c r="G130" i="34"/>
  <c r="G114" i="34" s="1"/>
  <c r="H130" i="34"/>
  <c r="H114" i="34" s="1"/>
  <c r="I130" i="34"/>
  <c r="J130" i="34"/>
  <c r="K130" i="34"/>
  <c r="L130" i="34"/>
  <c r="L114" i="34" s="1"/>
  <c r="M130" i="34"/>
  <c r="M114" i="34" s="1"/>
  <c r="N130" i="34"/>
  <c r="N114" i="34" s="1"/>
  <c r="O130" i="34"/>
  <c r="O114" i="34" s="1"/>
  <c r="E131" i="34"/>
  <c r="E115" i="34" s="1"/>
  <c r="F131" i="34"/>
  <c r="F115" i="34" s="1"/>
  <c r="G131" i="34"/>
  <c r="G115" i="34" s="1"/>
  <c r="H131" i="34"/>
  <c r="H115" i="34" s="1"/>
  <c r="I131" i="34"/>
  <c r="I115" i="34" s="1"/>
  <c r="J131" i="34"/>
  <c r="K131" i="34"/>
  <c r="L131" i="34"/>
  <c r="M131" i="34"/>
  <c r="M115" i="34" s="1"/>
  <c r="N131" i="34"/>
  <c r="N115" i="34" s="1"/>
  <c r="O131" i="34"/>
  <c r="O115" i="34" s="1"/>
  <c r="E132" i="34"/>
  <c r="E116" i="34" s="1"/>
  <c r="F132" i="34"/>
  <c r="F116" i="34" s="1"/>
  <c r="G132" i="34"/>
  <c r="G116" i="34" s="1"/>
  <c r="H132" i="34"/>
  <c r="H116" i="34" s="1"/>
  <c r="I132" i="34"/>
  <c r="I116" i="34" s="1"/>
  <c r="J132" i="34"/>
  <c r="J116" i="34" s="1"/>
  <c r="K132" i="34"/>
  <c r="L132" i="34"/>
  <c r="M132" i="34"/>
  <c r="N132" i="34"/>
  <c r="N116" i="34" s="1"/>
  <c r="O132" i="34"/>
  <c r="O116" i="34" s="1"/>
  <c r="E117" i="34"/>
  <c r="F117" i="34"/>
  <c r="G117" i="34"/>
  <c r="H117" i="34"/>
  <c r="I117" i="34"/>
  <c r="J117" i="34"/>
  <c r="K117" i="34"/>
  <c r="O117" i="34"/>
  <c r="E134" i="34"/>
  <c r="E118" i="34" s="1"/>
  <c r="F134" i="34"/>
  <c r="F118" i="34" s="1"/>
  <c r="G134" i="34"/>
  <c r="G118" i="34" s="1"/>
  <c r="H134" i="34"/>
  <c r="H118" i="34" s="1"/>
  <c r="I134" i="34"/>
  <c r="I118" i="34" s="1"/>
  <c r="J134" i="34"/>
  <c r="J118" i="34" s="1"/>
  <c r="K134" i="34"/>
  <c r="K118" i="34" s="1"/>
  <c r="L134" i="34"/>
  <c r="L118" i="34" s="1"/>
  <c r="M134" i="34"/>
  <c r="N134" i="34"/>
  <c r="O134" i="34"/>
  <c r="E136" i="34"/>
  <c r="F136" i="34"/>
  <c r="F120" i="34" s="1"/>
  <c r="G136" i="34"/>
  <c r="H136" i="34"/>
  <c r="H120" i="34" s="1"/>
  <c r="I136" i="34"/>
  <c r="I120" i="34" s="1"/>
  <c r="J136" i="34"/>
  <c r="J120" i="34" s="1"/>
  <c r="K136" i="34"/>
  <c r="K120" i="34" s="1"/>
  <c r="L136" i="34"/>
  <c r="L120" i="34" s="1"/>
  <c r="M136" i="34"/>
  <c r="M120" i="34" s="1"/>
  <c r="N136" i="34"/>
  <c r="O136" i="34"/>
  <c r="E137" i="34"/>
  <c r="F137" i="34"/>
  <c r="F121" i="34" s="1"/>
  <c r="G137" i="34"/>
  <c r="G121" i="34" s="1"/>
  <c r="H137" i="34"/>
  <c r="I137" i="34"/>
  <c r="I121" i="34" s="1"/>
  <c r="J137" i="34"/>
  <c r="J121" i="34" s="1"/>
  <c r="K137" i="34"/>
  <c r="K121" i="34" s="1"/>
  <c r="L137" i="34"/>
  <c r="L121" i="34" s="1"/>
  <c r="M137" i="34"/>
  <c r="M121" i="34" s="1"/>
  <c r="N137" i="34"/>
  <c r="N121" i="34" s="1"/>
  <c r="O137" i="34"/>
  <c r="E138" i="34"/>
  <c r="F138" i="34"/>
  <c r="G138" i="34"/>
  <c r="H138" i="34"/>
  <c r="H122" i="34" s="1"/>
  <c r="I138" i="34"/>
  <c r="J138" i="34"/>
  <c r="J122" i="34" s="1"/>
  <c r="K138" i="34"/>
  <c r="K122" i="34" s="1"/>
  <c r="L138" i="34"/>
  <c r="L122" i="34" s="1"/>
  <c r="M138" i="34"/>
  <c r="M122" i="34" s="1"/>
  <c r="N138" i="34"/>
  <c r="N122" i="34" s="1"/>
  <c r="O138" i="34"/>
  <c r="O122" i="34" s="1"/>
  <c r="E139" i="34"/>
  <c r="F139" i="34"/>
  <c r="G139" i="34"/>
  <c r="H139" i="34"/>
  <c r="I139" i="34"/>
  <c r="I123" i="34" s="1"/>
  <c r="J139" i="34"/>
  <c r="K139" i="34"/>
  <c r="K123" i="34" s="1"/>
  <c r="L139" i="34"/>
  <c r="L123" i="34" s="1"/>
  <c r="M139" i="34"/>
  <c r="M123" i="34" s="1"/>
  <c r="N139" i="34"/>
  <c r="N123" i="34" s="1"/>
  <c r="O139" i="34"/>
  <c r="O123" i="34" s="1"/>
  <c r="E140" i="34"/>
  <c r="E124" i="34" s="1"/>
  <c r="F140" i="34"/>
  <c r="G140" i="34"/>
  <c r="H140" i="34"/>
  <c r="I140" i="34"/>
  <c r="J140" i="34"/>
  <c r="J124" i="34" s="1"/>
  <c r="K140" i="34"/>
  <c r="L140" i="34"/>
  <c r="L124" i="34" s="1"/>
  <c r="M140" i="34"/>
  <c r="M124" i="34" s="1"/>
  <c r="N140" i="34"/>
  <c r="N124" i="34" s="1"/>
  <c r="O140" i="34"/>
  <c r="O124" i="34" s="1"/>
  <c r="E141" i="34"/>
  <c r="E125" i="34" s="1"/>
  <c r="F141" i="34"/>
  <c r="F125" i="34" s="1"/>
  <c r="G141" i="34"/>
  <c r="H141" i="34"/>
  <c r="I141" i="34"/>
  <c r="J141" i="34"/>
  <c r="K141" i="34"/>
  <c r="K125" i="34" s="1"/>
  <c r="L141" i="34"/>
  <c r="M141" i="34"/>
  <c r="M125" i="34" s="1"/>
  <c r="N141" i="34"/>
  <c r="N125" i="34" s="1"/>
  <c r="O141" i="34"/>
  <c r="O125" i="34" s="1"/>
  <c r="D136" i="34"/>
  <c r="D120" i="34" s="1"/>
  <c r="D153" i="34"/>
  <c r="D131" i="34"/>
  <c r="D130" i="34"/>
  <c r="D135" i="34"/>
  <c r="D137" i="34"/>
  <c r="C136" i="34" l="1"/>
  <c r="C120" i="34"/>
  <c r="D152" i="34" l="1"/>
  <c r="D121" i="34" s="1"/>
  <c r="D151" i="34"/>
  <c r="D150" i="34"/>
  <c r="D149" i="34"/>
  <c r="D115" i="34" s="1"/>
  <c r="D148" i="34"/>
  <c r="D114" i="34" s="1"/>
  <c r="D141" i="34"/>
  <c r="D125" i="34" s="1"/>
  <c r="D140" i="34"/>
  <c r="D124" i="34" s="1"/>
  <c r="D139" i="34"/>
  <c r="D123" i="34" s="1"/>
  <c r="D138" i="34"/>
  <c r="D122" i="34" s="1"/>
  <c r="D134" i="34"/>
  <c r="D132" i="34"/>
  <c r="D119" i="34"/>
  <c r="D117" i="34"/>
  <c r="D116" i="34"/>
  <c r="C104" i="34"/>
  <c r="C103" i="34"/>
  <c r="C102" i="34"/>
  <c r="C101" i="34"/>
  <c r="C99" i="34"/>
  <c r="C98" i="34"/>
  <c r="C97" i="34"/>
  <c r="C96" i="34"/>
  <c r="C94" i="34"/>
  <c r="C93" i="34"/>
  <c r="C92" i="34"/>
  <c r="C91" i="34"/>
  <c r="C89" i="34"/>
  <c r="C88" i="34"/>
  <c r="C87" i="34"/>
  <c r="C86" i="34"/>
  <c r="C85" i="34"/>
  <c r="C84" i="34"/>
  <c r="C82" i="34"/>
  <c r="C81" i="34"/>
  <c r="C80" i="34"/>
  <c r="C79" i="34"/>
  <c r="C78" i="34"/>
  <c r="C76" i="34"/>
  <c r="C75" i="34"/>
  <c r="C74" i="34"/>
  <c r="C72" i="34"/>
  <c r="C71" i="34"/>
  <c r="C70" i="34"/>
  <c r="C69" i="34"/>
  <c r="C67" i="34"/>
  <c r="C66" i="34"/>
  <c r="C65" i="34"/>
  <c r="C64" i="34"/>
  <c r="C62" i="34"/>
  <c r="C61" i="34"/>
  <c r="C60" i="34"/>
  <c r="C59" i="34"/>
  <c r="C58" i="34"/>
  <c r="C57" i="34"/>
  <c r="C55" i="34"/>
  <c r="C54" i="34"/>
  <c r="C53" i="34"/>
  <c r="C52" i="34"/>
  <c r="C50" i="34"/>
  <c r="C49" i="34"/>
  <c r="C48" i="34"/>
  <c r="C47" i="34"/>
  <c r="C45" i="34"/>
  <c r="C44" i="34"/>
  <c r="C43" i="34"/>
  <c r="C41" i="34"/>
  <c r="C40" i="34"/>
  <c r="C39" i="34"/>
  <c r="C38" i="34"/>
  <c r="C37" i="34"/>
  <c r="C36" i="34"/>
  <c r="C35" i="34"/>
  <c r="C34" i="34"/>
  <c r="C32" i="34"/>
  <c r="C31" i="34"/>
  <c r="C30" i="34"/>
  <c r="C29" i="34"/>
  <c r="C28" i="34"/>
  <c r="C27" i="34"/>
  <c r="C26" i="34"/>
  <c r="C25" i="34"/>
  <c r="C24" i="34"/>
  <c r="C23" i="34"/>
  <c r="C22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D118" i="34" l="1"/>
  <c r="C118" i="34"/>
  <c r="C134" i="34"/>
  <c r="C135" i="34"/>
  <c r="C132" i="34"/>
  <c r="C141" i="34"/>
  <c r="C139" i="34"/>
  <c r="C140" i="34"/>
  <c r="C153" i="34"/>
  <c r="C152" i="34"/>
  <c r="C150" i="34"/>
  <c r="C148" i="34"/>
  <c r="C149" i="34"/>
  <c r="C151" i="34"/>
  <c r="C130" i="34"/>
  <c r="C123" i="34"/>
  <c r="C122" i="34"/>
  <c r="C137" i="34"/>
  <c r="C117" i="34"/>
  <c r="C133" i="34"/>
  <c r="C119" i="34"/>
  <c r="C131" i="34"/>
  <c r="C125" i="34"/>
  <c r="C124" i="34"/>
  <c r="C138" i="34"/>
  <c r="C115" i="34" l="1"/>
  <c r="C116" i="34"/>
  <c r="C114" i="34"/>
  <c r="C121" i="34"/>
</calcChain>
</file>

<file path=xl/comments1.xml><?xml version="1.0" encoding="utf-8"?>
<comments xmlns="http://schemas.openxmlformats.org/spreadsheetml/2006/main">
  <authors>
    <author>Juan Carlos Liviapoma Pacheco</author>
    <author>LQUISPE</author>
    <author>Juan Carlos Flores Pucho</author>
  </authors>
  <commentList>
    <comment ref="O26" authorId="0" shapeId="0">
      <text>
        <r>
          <rPr>
            <b/>
            <sz val="9"/>
            <color indexed="81"/>
            <rFont val="Tahoma"/>
            <family val="2"/>
          </rPr>
          <t>EXAMENES MAMOGRAFICOS = 97
EXAMENES MAMOGRAFICOS TERCERIZADOS = 72</t>
        </r>
      </text>
    </comment>
    <comment ref="B36" authorId="1" shapeId="0">
      <text>
        <r>
          <rPr>
            <sz val="8"/>
            <color indexed="81"/>
            <rFont val="Tahoma"/>
            <family val="2"/>
          </rPr>
          <t xml:space="preserve">
SOLO ES REFERENCIA YA INCLUIDO EN ECOGRAFIAS </t>
        </r>
      </text>
    </comment>
    <comment ref="B50" authorId="1" shapeId="0">
      <text>
        <r>
          <rPr>
            <b/>
            <sz val="8"/>
            <color indexed="81"/>
            <rFont val="Tahoma"/>
            <family val="2"/>
          </rPr>
          <t>LQUISPE:</t>
        </r>
        <r>
          <rPr>
            <sz val="8"/>
            <color indexed="81"/>
            <rFont val="Tahoma"/>
            <family val="2"/>
          </rPr>
          <t xml:space="preserve">
NO CUENTAN CON EQUIPO YA QUE LO PRESTARON AL C.S. BARTON</t>
        </r>
      </text>
    </comment>
    <comment ref="F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2" authorId="0" shapeId="0">
      <text>
        <r>
          <rPr>
            <b/>
            <sz val="10"/>
            <color indexed="81"/>
            <rFont val="Tahoma"/>
            <family val="2"/>
          </rPr>
          <t>NO FUNCIONA EQUIPO RAYOS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4" authorId="1" shapeId="0">
      <text>
        <r>
          <rPr>
            <b/>
            <sz val="8"/>
            <color indexed="81"/>
            <rFont val="Tahoma"/>
            <family val="2"/>
          </rPr>
          <t>JUAN CARLOS:</t>
        </r>
        <r>
          <rPr>
            <sz val="8"/>
            <color indexed="81"/>
            <rFont val="Tahoma"/>
            <family val="2"/>
          </rPr>
          <t xml:space="preserve">
NO CUENTAN CON EQUIPO ECOGRAFICO</t>
        </r>
      </text>
    </comment>
    <comment ref="E57" authorId="0" shapeId="0">
      <text>
        <r>
          <rPr>
            <b/>
            <sz val="12"/>
            <color indexed="81"/>
            <rFont val="Tahoma"/>
            <family val="2"/>
          </rPr>
          <t>NOTA: EQUIPO ESTACIONAL ESTA INOPERATIVO</t>
        </r>
      </text>
    </comment>
    <comment ref="F57" authorId="0" shapeId="0">
      <text>
        <r>
          <rPr>
            <b/>
            <sz val="12"/>
            <color indexed="81"/>
            <rFont val="Tahoma"/>
            <family val="2"/>
          </rPr>
          <t>NOTA: EQUIPO ESTACIONAL ESTA INOPERATIVO</t>
        </r>
      </text>
    </comment>
    <comment ref="G57" authorId="0" shapeId="0">
      <text>
        <r>
          <rPr>
            <b/>
            <sz val="12"/>
            <color indexed="81"/>
            <rFont val="Tahoma"/>
            <family val="2"/>
          </rPr>
          <t>NOTA: EQUIPO ESTACIONAL ESTA INOPERATIVO</t>
        </r>
      </text>
    </comment>
    <comment ref="H57" authorId="0" shapeId="0">
      <text>
        <r>
          <rPr>
            <b/>
            <sz val="12"/>
            <color indexed="81"/>
            <rFont val="Tahoma"/>
            <family val="2"/>
          </rPr>
          <t>NOTA: EQUIPO ESTACIONAL ESTA INOPERATIVO</t>
        </r>
      </text>
    </comment>
    <comment ref="I57" authorId="0" shapeId="0">
      <text>
        <r>
          <rPr>
            <b/>
            <sz val="12"/>
            <color indexed="81"/>
            <rFont val="Tahoma"/>
            <family val="2"/>
          </rPr>
          <t>NOTA: EQUIPO ESTACIONAL ESTA INOPERATIVO</t>
        </r>
      </text>
    </comment>
    <comment ref="J57" authorId="0" shapeId="0">
      <text>
        <r>
          <rPr>
            <b/>
            <sz val="12"/>
            <color indexed="81"/>
            <rFont val="Tahoma"/>
            <family val="2"/>
          </rPr>
          <t>NOTA: EQUIPO ESTACIONAL ESTA INOPERATIVO</t>
        </r>
      </text>
    </comment>
    <comment ref="K57" authorId="0" shapeId="0">
      <text>
        <r>
          <rPr>
            <b/>
            <sz val="12"/>
            <color indexed="81"/>
            <rFont val="Tahoma"/>
            <family val="2"/>
          </rPr>
          <t>NOTA: SIN NOVEDAD</t>
        </r>
      </text>
    </comment>
    <comment ref="L57" authorId="0" shapeId="0">
      <text>
        <r>
          <rPr>
            <b/>
            <sz val="12"/>
            <color indexed="81"/>
            <rFont val="Tahoma"/>
            <family val="2"/>
          </rPr>
          <t>NOTA: SIN NOVEDAD
INOPERATIVO</t>
        </r>
      </text>
    </comment>
    <comment ref="M57" authorId="0" shapeId="0">
      <text>
        <r>
          <rPr>
            <b/>
            <sz val="12"/>
            <color indexed="81"/>
            <rFont val="Tahoma"/>
            <family val="2"/>
          </rPr>
          <t>NOTA: SIN NOVEDAD
INOPERATIVO</t>
        </r>
      </text>
    </comment>
    <comment ref="N57" authorId="0" shapeId="0">
      <text>
        <r>
          <rPr>
            <b/>
            <sz val="12"/>
            <color indexed="81"/>
            <rFont val="Tahoma"/>
            <family val="2"/>
          </rPr>
          <t>NOTA: SIN NOVEDAD
INOPERATIVO</t>
        </r>
      </text>
    </comment>
    <comment ref="O57" authorId="0" shapeId="0">
      <text>
        <r>
          <rPr>
            <b/>
            <sz val="12"/>
            <color indexed="81"/>
            <rFont val="Tahoma"/>
            <family val="2"/>
          </rPr>
          <t>NOTA: SIN NOVEDAD
INOPERATIVO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Juan Carlos Liviapoma Pacheco:</t>
        </r>
        <r>
          <rPr>
            <sz val="9"/>
            <color indexed="81"/>
            <rFont val="Tahoma"/>
            <family val="2"/>
          </rPr>
          <t xml:space="preserve">
PLACAS DIGITALES</t>
        </r>
      </text>
    </comment>
    <comment ref="E59" authorId="0" shapeId="0">
      <text>
        <r>
          <rPr>
            <b/>
            <sz val="12"/>
            <color indexed="81"/>
            <rFont val="Tahoma"/>
            <family val="2"/>
          </rPr>
          <t>NOTA: NO CONTAMOS CON PERSONAL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G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H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K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L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M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N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O59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J65" authorId="2" shapeId="0">
      <text>
        <r>
          <rPr>
            <b/>
            <sz val="11"/>
            <color indexed="81"/>
            <rFont val="Tahoma"/>
            <family val="2"/>
          </rPr>
          <t>NO HAY PLACAS</t>
        </r>
      </text>
    </comment>
    <comment ref="D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E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F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G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H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I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J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K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L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M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N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O66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D67" authorId="2" shapeId="0">
      <text>
        <r>
          <rPr>
            <b/>
            <sz val="9"/>
            <color indexed="81"/>
            <rFont val="Tahoma"/>
            <family val="2"/>
          </rPr>
          <t xml:space="preserve">
SIN NOVEDAD</t>
        </r>
      </text>
    </comment>
    <comment ref="B72" authorId="1" shapeId="0">
      <text>
        <r>
          <rPr>
            <sz val="8"/>
            <color indexed="81"/>
            <rFont val="Tahoma"/>
            <family val="2"/>
          </rPr>
          <t xml:space="preserve">
NO CUENTAN CON PERSONAL PARA EL PROCEDIMIENTO, SI CUENTAN CON EQUIPO ELECTROCARDIOGRAFO</t>
        </r>
      </text>
    </comment>
    <comment ref="B79" authorId="2" shapeId="0">
      <text>
        <r>
          <rPr>
            <b/>
            <sz val="9"/>
            <color indexed="81"/>
            <rFont val="Tahoma"/>
            <family val="2"/>
          </rPr>
          <t xml:space="preserve">
PLACAS DIGITALES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4" authorId="2" shapeId="0">
      <text>
        <r>
          <rPr>
            <b/>
            <sz val="11"/>
            <color indexed="81"/>
            <rFont val="Tahoma"/>
            <family val="2"/>
          </rPr>
          <t xml:space="preserve">
EQUIPO SIN RECURSO HUMANO</t>
        </r>
      </text>
    </comment>
    <comment ref="E84" authorId="2" shapeId="0">
      <text>
        <r>
          <rPr>
            <b/>
            <sz val="11"/>
            <color indexed="81"/>
            <rFont val="Tahoma"/>
            <family val="2"/>
          </rPr>
          <t xml:space="preserve">
EQUIPO SIN RECURSO HUMANO</t>
        </r>
      </text>
    </comment>
    <comment ref="D85" authorId="2" shapeId="0">
      <text>
        <r>
          <rPr>
            <b/>
            <sz val="11"/>
            <color indexed="81"/>
            <rFont val="Tahoma"/>
            <family val="2"/>
          </rPr>
          <t xml:space="preserve">
EQUIPO SIN RECURSO HUMANO</t>
        </r>
      </text>
    </comment>
    <comment ref="E85" authorId="2" shapeId="0">
      <text>
        <r>
          <rPr>
            <b/>
            <sz val="11"/>
            <color indexed="81"/>
            <rFont val="Tahoma"/>
            <family val="2"/>
          </rPr>
          <t xml:space="preserve">
EQUIPO SIN RECURSO HUMANO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I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M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O91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B92" authorId="2" shapeId="0">
      <text>
        <r>
          <rPr>
            <b/>
            <sz val="9"/>
            <color indexed="81"/>
            <rFont val="Tahoma"/>
            <family val="2"/>
          </rPr>
          <t xml:space="preserve">
PLACAS DIGITALES (CD)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H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I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K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L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M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N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O92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MALOGRADO</t>
        </r>
      </text>
    </comment>
    <comment ref="B97" authorId="2" shapeId="0">
      <text>
        <r>
          <rPr>
            <b/>
            <sz val="9"/>
            <color indexed="81"/>
            <rFont val="Tahoma"/>
            <family val="2"/>
          </rPr>
          <t xml:space="preserve">
PLACAS DIGITALES (CD)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E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F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G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H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I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L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M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N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  <comment ref="O99" authorId="2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EQUIPO NUEVO SIN RECURSO HUMANO</t>
        </r>
      </text>
    </comment>
  </commentList>
</comments>
</file>

<file path=xl/sharedStrings.xml><?xml version="1.0" encoding="utf-8"?>
<sst xmlns="http://schemas.openxmlformats.org/spreadsheetml/2006/main" count="195" uniqueCount="66">
  <si>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</si>
  <si>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</si>
  <si>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</si>
  <si>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</si>
  <si>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</si>
  <si>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</si>
  <si>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</si>
  <si>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</si>
  <si>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</si>
  <si>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</si>
  <si>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</si>
  <si>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</si>
  <si>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</si>
  <si>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</si>
  <si>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C.S. ACAPULCO</t>
  </si>
  <si>
    <t>C.S. SESQUICENTENARIO</t>
  </si>
  <si>
    <t>C.S. MARQUEZ</t>
  </si>
  <si>
    <t>HOSPITALES</t>
  </si>
  <si>
    <t>HOSP. DE VENTANILLA</t>
  </si>
  <si>
    <t>C.S. NESTOR GAMBETTA</t>
  </si>
  <si>
    <t>C.S. VILLA LOS REYES</t>
  </si>
  <si>
    <t>HOSP. DE REHABILITACION</t>
  </si>
  <si>
    <t>DIRESA CALLAO</t>
  </si>
  <si>
    <t>HOSP. DANIEL A CARRION</t>
  </si>
  <si>
    <t>HOSP. SAN JOSE</t>
  </si>
  <si>
    <t>C.S. BARTON</t>
  </si>
  <si>
    <t>DIRESA  CALLAO - 2024</t>
  </si>
  <si>
    <t>C.S. MI PERU</t>
  </si>
  <si>
    <t>INFORME DE DIAGNÓSTICOS POR IMÁGENES, EXÁMENES POTENCIAL ELÉCTRICO, ENDOSCOPIAS</t>
  </si>
  <si>
    <t xml:space="preserve">                                                                                                                                      </t>
  </si>
  <si>
    <t>Ex. Radiográficos</t>
  </si>
  <si>
    <t>Placas Radiográficas</t>
  </si>
  <si>
    <t xml:space="preserve">Ecografías </t>
  </si>
  <si>
    <t>Ecocardiogramas</t>
  </si>
  <si>
    <t>Mamografías (Examen)</t>
  </si>
  <si>
    <t>Tomografías (computarizada)</t>
  </si>
  <si>
    <t>Otras Aplicaciones de Imágenes digitales</t>
  </si>
  <si>
    <t>Electrocardiogramas</t>
  </si>
  <si>
    <t>Electroencefalogramas</t>
  </si>
  <si>
    <t>Endoscopias</t>
  </si>
  <si>
    <t>Broncoscopias</t>
  </si>
  <si>
    <t>Lavado de oido</t>
  </si>
  <si>
    <t>Exa. Radiografías</t>
  </si>
  <si>
    <t>Placas Radiograficas</t>
  </si>
  <si>
    <t xml:space="preserve">Ecografias </t>
  </si>
  <si>
    <t>Exa. Tomográficos</t>
  </si>
  <si>
    <t xml:space="preserve">Mamografías </t>
  </si>
  <si>
    <t xml:space="preserve">Ecocardiogramas </t>
  </si>
  <si>
    <t>Ecografia de Mamas (Examen Ecográfico)</t>
  </si>
  <si>
    <t>Ecografías</t>
  </si>
  <si>
    <t>Mamografias</t>
  </si>
  <si>
    <t>C.S. BONILLA</t>
  </si>
  <si>
    <t>Colposcopia</t>
  </si>
  <si>
    <t>C.S. BOCANEGRA</t>
  </si>
  <si>
    <t>C.S.MATERNO INFANTIL BELLAVISTA PERU-COREA</t>
  </si>
  <si>
    <t>C.S MATERNO INFANTIL PACHACUTEC PERU COREA</t>
  </si>
  <si>
    <t>FUENTE:Informe de Rayos X/ESTADISTICA</t>
  </si>
  <si>
    <t>CONSOLIDADO DE INFORME DE DIAGNÓSTICOS POR IMÁGENES, EXÁMENES POTENCIAL ELÉCTRICO, ENDOSCOPIAS</t>
  </si>
  <si>
    <t>Lavado de oidos</t>
  </si>
  <si>
    <t>Nota: Incluido  Hospitales. ( DAC, S.Jose, Ventanilla )</t>
  </si>
  <si>
    <t>INFORME DE DIAGNÓSTICOS POR IMÁGENES, EXÁMENES POTENCIAL ELECTRICO, ENDOSCOPIAS</t>
  </si>
  <si>
    <t>RED DE SERVICIOS</t>
  </si>
  <si>
    <t>RED DE SERVICIOS - 2024</t>
  </si>
  <si>
    <t>Ex. Tomograficos y Tomografías (computarizada)</t>
  </si>
  <si>
    <t>'Otras Aplicaciones de Imágenes digitales</t>
  </si>
  <si>
    <t>Mamografías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</si>
</sst>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8"/>
      <name val="Cambria"/>
      <family val="1"/>
      <scheme val="major"/>
    </font>
    <font>
      <b/>
      <sz val="12"/>
      <color indexed="81"/>
      <name val="Tahoma"/>
      <family val="2"/>
    </font>
    <font>
      <b/>
      <sz val="11"/>
      <color indexed="81"/>
      <name val="Tahoma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17">
    <xf numFmtId="0" fontId="0" fillId="0" borderId="0" xfId="0"/>
    <xf numFmtId="0" fontId="5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/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46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5" fillId="0" borderId="43" xfId="1" applyFont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1" fontId="5" fillId="0" borderId="11" xfId="1" applyNumberFormat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12" fillId="0" borderId="18" xfId="1" applyFont="1" applyBorder="1" applyAlignment="1" applyProtection="1">
      <alignment horizontal="center" vertical="center"/>
      <protection locked="0"/>
    </xf>
    <xf numFmtId="0" fontId="5" fillId="0" borderId="44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33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5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34" xfId="1" applyFont="1" applyFill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 applyProtection="1">
      <alignment horizontal="center" vertical="center"/>
      <protection locked="0"/>
    </xf>
    <xf numFmtId="0" fontId="5" fillId="5" borderId="34" xfId="1" applyFont="1" applyFill="1" applyBorder="1" applyAlignment="1" applyProtection="1">
      <alignment horizontal="center" vertical="center"/>
      <protection locked="0"/>
    </xf>
    <xf numFmtId="0" fontId="5" fillId="5" borderId="5" xfId="1" applyFont="1" applyFill="1" applyBorder="1" applyAlignment="1" applyProtection="1">
      <alignment horizontal="center" vertical="center"/>
      <protection locked="0"/>
    </xf>
    <xf numFmtId="0" fontId="5" fillId="5" borderId="20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 applyProtection="1">
      <alignment horizontal="center" vertical="center"/>
      <protection locked="0"/>
    </xf>
    <xf numFmtId="0" fontId="5" fillId="5" borderId="18" xfId="1" applyFont="1" applyFill="1" applyBorder="1" applyAlignment="1" applyProtection="1">
      <alignment horizontal="center" vertical="center"/>
      <protection locked="0"/>
    </xf>
    <xf numFmtId="0" fontId="5" fillId="5" borderId="44" xfId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13" fillId="0" borderId="0" xfId="1" applyFont="1"/>
    <xf numFmtId="0" fontId="5" fillId="4" borderId="59" xfId="1" applyFont="1" applyFill="1" applyBorder="1" applyAlignment="1" applyProtection="1">
      <alignment horizontal="center" vertical="center"/>
      <protection locked="0"/>
    </xf>
    <xf numFmtId="0" fontId="5" fillId="4" borderId="57" xfId="1" applyFont="1" applyFill="1" applyBorder="1" applyAlignment="1" applyProtection="1">
      <alignment horizontal="center" vertical="center"/>
      <protection locked="0"/>
    </xf>
    <xf numFmtId="0" fontId="8" fillId="3" borderId="48" xfId="1" applyFont="1" applyFill="1" applyBorder="1" applyAlignment="1">
      <alignment horizontal="center" vertical="center"/>
    </xf>
    <xf numFmtId="0" fontId="8" fillId="3" borderId="49" xfId="1" applyFont="1" applyFill="1" applyBorder="1" applyAlignment="1">
      <alignment horizontal="center" vertical="center"/>
    </xf>
    <xf numFmtId="0" fontId="5" fillId="0" borderId="17" xfId="1" applyFont="1" applyFill="1" applyBorder="1" applyAlignment="1" applyProtection="1">
      <alignment horizontal="center" vertical="center"/>
      <protection locked="0"/>
    </xf>
    <xf numFmtId="0" fontId="5" fillId="0" borderId="61" xfId="1" applyFont="1" applyBorder="1" applyAlignment="1" applyProtection="1">
      <alignment horizontal="center" vertical="center"/>
      <protection locked="0"/>
    </xf>
    <xf numFmtId="0" fontId="5" fillId="0" borderId="53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0" borderId="63" xfId="1" applyFont="1" applyBorder="1" applyAlignment="1" applyProtection="1">
      <alignment horizontal="center" vertical="center"/>
      <protection locked="0"/>
    </xf>
    <xf numFmtId="0" fontId="8" fillId="3" borderId="50" xfId="1" applyFont="1" applyFill="1" applyBorder="1" applyAlignment="1">
      <alignment horizontal="center" vertical="center"/>
    </xf>
    <xf numFmtId="0" fontId="5" fillId="0" borderId="57" xfId="1" applyFont="1" applyBorder="1" applyAlignment="1" applyProtection="1">
      <alignment horizontal="center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8" fillId="3" borderId="64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4" fillId="0" borderId="0" xfId="1"/>
    <xf numFmtId="0" fontId="18" fillId="0" borderId="0" xfId="1" applyFont="1"/>
    <xf numFmtId="0" fontId="4" fillId="6" borderId="0" xfId="1" applyFill="1"/>
    <xf numFmtId="0" fontId="4" fillId="0" borderId="2" xfId="1" quotePrefix="1" applyBorder="1" applyAlignment="1">
      <alignment horizontal="left" vertical="center"/>
    </xf>
    <xf numFmtId="1" fontId="20" fillId="0" borderId="2" xfId="1" applyNumberFormat="1" applyFont="1" applyBorder="1" applyAlignment="1">
      <alignment horizontal="center" vertical="center"/>
    </xf>
    <xf numFmtId="0" fontId="4" fillId="0" borderId="4" xfId="1" applyBorder="1" applyAlignment="1">
      <alignment horizontal="left" vertical="center"/>
    </xf>
    <xf numFmtId="1" fontId="20" fillId="0" borderId="4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4" fillId="0" borderId="8" xfId="1" quotePrefix="1" applyBorder="1" applyAlignment="1">
      <alignment horizontal="left" vertical="center"/>
    </xf>
    <xf numFmtId="0" fontId="4" fillId="0" borderId="8" xfId="1" applyBorder="1" applyAlignment="1">
      <alignment horizontal="left" vertical="center"/>
    </xf>
    <xf numFmtId="0" fontId="4" fillId="0" borderId="4" xfId="1" quotePrefix="1" applyBorder="1" applyAlignment="1">
      <alignment horizontal="left" vertical="center"/>
    </xf>
    <xf numFmtId="0" fontId="12" fillId="0" borderId="52" xfId="1" applyFont="1" applyBorder="1" applyAlignment="1" applyProtection="1">
      <alignment horizontal="center" vertical="center"/>
      <protection locked="0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4" fillId="0" borderId="6" xfId="1" applyBorder="1" applyAlignment="1">
      <alignment horizontal="left" vertical="center"/>
    </xf>
    <xf numFmtId="1" fontId="20" fillId="0" borderId="6" xfId="1" applyNumberFormat="1" applyFont="1" applyBorder="1" applyAlignment="1">
      <alignment horizontal="center" vertical="center"/>
    </xf>
    <xf numFmtId="0" fontId="4" fillId="0" borderId="2" xfId="1" applyBorder="1" applyAlignment="1">
      <alignment horizontal="left" vertical="center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4" fillId="0" borderId="60" xfId="1" applyBorder="1" applyAlignment="1">
      <alignment horizontal="left" vertical="center"/>
    </xf>
    <xf numFmtId="1" fontId="20" fillId="0" borderId="60" xfId="1" applyNumberFormat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5" fillId="5" borderId="43" xfId="1" applyFont="1" applyFill="1" applyBorder="1" applyAlignment="1" applyProtection="1">
      <alignment horizontal="center" vertical="center"/>
      <protection locked="0"/>
    </xf>
    <xf numFmtId="0" fontId="20" fillId="0" borderId="4" xfId="1" applyFont="1" applyBorder="1" applyAlignment="1">
      <alignment horizontal="center" vertical="center"/>
    </xf>
    <xf numFmtId="0" fontId="12" fillId="0" borderId="21" xfId="1" applyFont="1" applyBorder="1" applyAlignment="1" applyProtection="1">
      <alignment horizontal="center" vertical="center"/>
      <protection locked="0"/>
    </xf>
    <xf numFmtId="0" fontId="20" fillId="0" borderId="60" xfId="1" applyFont="1" applyBorder="1" applyAlignment="1">
      <alignment horizontal="center" vertical="center"/>
    </xf>
    <xf numFmtId="0" fontId="5" fillId="8" borderId="62" xfId="1" applyFont="1" applyFill="1" applyBorder="1" applyAlignment="1" applyProtection="1">
      <alignment horizontal="center" vertical="center"/>
      <protection locked="0"/>
    </xf>
    <xf numFmtId="0" fontId="5" fillId="8" borderId="21" xfId="1" applyFont="1" applyFill="1" applyBorder="1" applyAlignment="1" applyProtection="1">
      <alignment horizontal="center" vertical="center"/>
      <protection locked="0"/>
    </xf>
    <xf numFmtId="0" fontId="5" fillId="8" borderId="46" xfId="1" applyFont="1" applyFill="1" applyBorder="1" applyAlignment="1" applyProtection="1">
      <alignment horizontal="center" vertical="center"/>
      <protection locked="0"/>
    </xf>
    <xf numFmtId="0" fontId="5" fillId="5" borderId="62" xfId="1" applyFont="1" applyFill="1" applyBorder="1" applyAlignment="1" applyProtection="1">
      <alignment horizontal="center" vertical="center"/>
      <protection locked="0"/>
    </xf>
    <xf numFmtId="0" fontId="12" fillId="5" borderId="21" xfId="1" applyFont="1" applyFill="1" applyBorder="1" applyAlignment="1" applyProtection="1">
      <alignment horizontal="center" vertical="center"/>
      <protection locked="0"/>
    </xf>
    <xf numFmtId="0" fontId="5" fillId="5" borderId="21" xfId="1" applyFont="1" applyFill="1" applyBorder="1" applyAlignment="1" applyProtection="1">
      <alignment horizontal="center" vertical="center"/>
      <protection locked="0"/>
    </xf>
    <xf numFmtId="0" fontId="5" fillId="5" borderId="46" xfId="1" applyFont="1" applyFill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65" xfId="1" applyFont="1" applyBorder="1" applyAlignment="1" applyProtection="1">
      <alignment horizontal="center" vertical="center"/>
      <protection locked="0"/>
    </xf>
    <xf numFmtId="1" fontId="20" fillId="4" borderId="8" xfId="1" applyNumberFormat="1" applyFont="1" applyFill="1" applyBorder="1" applyAlignment="1">
      <alignment horizontal="center" vertical="center"/>
    </xf>
    <xf numFmtId="0" fontId="5" fillId="4" borderId="61" xfId="1" applyFont="1" applyFill="1" applyBorder="1" applyAlignment="1" applyProtection="1">
      <alignment horizontal="center" vertical="center"/>
      <protection locked="0"/>
    </xf>
    <xf numFmtId="0" fontId="5" fillId="4" borderId="14" xfId="1" applyFont="1" applyFill="1" applyBorder="1" applyAlignment="1" applyProtection="1">
      <alignment horizontal="center" vertical="center"/>
      <protection locked="0"/>
    </xf>
    <xf numFmtId="0" fontId="5" fillId="4" borderId="53" xfId="1" applyFont="1" applyFill="1" applyBorder="1" applyAlignment="1" applyProtection="1">
      <alignment horizontal="center" vertical="center"/>
      <protection locked="0"/>
    </xf>
    <xf numFmtId="0" fontId="5" fillId="4" borderId="11" xfId="1" applyFont="1" applyFill="1" applyBorder="1" applyAlignment="1" applyProtection="1">
      <alignment horizontal="center" vertical="center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4" fillId="4" borderId="53" xfId="1" applyFill="1" applyBorder="1" applyAlignment="1" applyProtection="1">
      <alignment horizontal="center" vertical="center"/>
      <protection locked="0"/>
    </xf>
    <xf numFmtId="0" fontId="4" fillId="4" borderId="14" xfId="1" applyFill="1" applyBorder="1" applyAlignment="1" applyProtection="1">
      <alignment horizontal="center" vertical="center"/>
      <protection locked="0"/>
    </xf>
    <xf numFmtId="1" fontId="4" fillId="4" borderId="27" xfId="1" applyNumberFormat="1" applyFill="1" applyBorder="1" applyAlignment="1" applyProtection="1">
      <alignment horizontal="center" vertical="center"/>
      <protection locked="0"/>
    </xf>
    <xf numFmtId="1" fontId="20" fillId="4" borderId="4" xfId="1" applyNumberFormat="1" applyFont="1" applyFill="1" applyBorder="1" applyAlignment="1">
      <alignment horizontal="center" vertical="center"/>
    </xf>
    <xf numFmtId="0" fontId="4" fillId="4" borderId="52" xfId="1" applyFill="1" applyBorder="1" applyAlignment="1" applyProtection="1">
      <alignment horizontal="center" vertical="center"/>
      <protection locked="0"/>
    </xf>
    <xf numFmtId="0" fontId="4" fillId="4" borderId="5" xfId="1" applyFill="1" applyBorder="1" applyAlignment="1" applyProtection="1">
      <alignment horizontal="center" vertical="center"/>
      <protection locked="0"/>
    </xf>
    <xf numFmtId="1" fontId="4" fillId="4" borderId="26" xfId="1" applyNumberFormat="1" applyFill="1" applyBorder="1" applyAlignment="1" applyProtection="1">
      <alignment horizontal="center" vertical="center"/>
      <protection locked="0"/>
    </xf>
    <xf numFmtId="0" fontId="21" fillId="0" borderId="15" xfId="1" applyFont="1" applyBorder="1" applyAlignment="1">
      <alignment horizontal="left" vertical="center"/>
    </xf>
    <xf numFmtId="1" fontId="20" fillId="4" borderId="15" xfId="1" applyNumberFormat="1" applyFont="1" applyFill="1" applyBorder="1" applyAlignment="1">
      <alignment horizontal="center" vertical="center"/>
    </xf>
    <xf numFmtId="0" fontId="5" fillId="4" borderId="29" xfId="1" applyFont="1" applyFill="1" applyBorder="1" applyAlignment="1" applyProtection="1">
      <alignment horizontal="center" vertical="center"/>
      <protection locked="0"/>
    </xf>
    <xf numFmtId="0" fontId="22" fillId="4" borderId="0" xfId="1" applyFont="1" applyFill="1" applyBorder="1" applyAlignment="1">
      <alignment horizontal="center" vertical="center"/>
    </xf>
    <xf numFmtId="0" fontId="5" fillId="4" borderId="35" xfId="1" applyFont="1" applyFill="1" applyBorder="1" applyAlignment="1" applyProtection="1">
      <alignment horizontal="center" vertical="center"/>
      <protection locked="0"/>
    </xf>
    <xf numFmtId="0" fontId="4" fillId="4" borderId="0" xfId="1" applyFill="1" applyBorder="1" applyAlignment="1" applyProtection="1">
      <alignment horizontal="center" vertical="center"/>
      <protection locked="0"/>
    </xf>
    <xf numFmtId="0" fontId="4" fillId="4" borderId="57" xfId="1" applyFill="1" applyBorder="1" applyAlignment="1" applyProtection="1">
      <alignment horizontal="center" vertical="center"/>
      <protection locked="0"/>
    </xf>
    <xf numFmtId="1" fontId="4" fillId="4" borderId="28" xfId="1" applyNumberFormat="1" applyFill="1" applyBorder="1" applyAlignment="1" applyProtection="1">
      <alignment horizontal="center" vertical="center"/>
      <protection locked="0"/>
    </xf>
    <xf numFmtId="1" fontId="20" fillId="0" borderId="8" xfId="1" applyNumberFormat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9" borderId="12" xfId="1" applyFont="1" applyFill="1" applyBorder="1" applyAlignment="1" applyProtection="1">
      <alignment horizontal="center" vertical="center"/>
      <protection locked="0"/>
    </xf>
    <xf numFmtId="0" fontId="5" fillId="9" borderId="5" xfId="1" applyFont="1" applyFill="1" applyBorder="1" applyAlignment="1" applyProtection="1">
      <alignment horizontal="center" vertical="center"/>
      <protection locked="0"/>
    </xf>
    <xf numFmtId="0" fontId="5" fillId="9" borderId="13" xfId="1" applyFont="1" applyFill="1" applyBorder="1" applyAlignment="1" applyProtection="1">
      <alignment horizontal="center" vertical="center"/>
      <protection locked="0"/>
    </xf>
    <xf numFmtId="1" fontId="4" fillId="9" borderId="20" xfId="1" applyNumberFormat="1" applyFill="1" applyBorder="1" applyAlignment="1" applyProtection="1">
      <alignment horizontal="center" vertical="center"/>
      <protection locked="0"/>
    </xf>
    <xf numFmtId="1" fontId="20" fillId="0" borderId="15" xfId="1" applyNumberFormat="1" applyFont="1" applyBorder="1" applyAlignment="1">
      <alignment horizontal="center" vertical="center"/>
    </xf>
    <xf numFmtId="1" fontId="4" fillId="0" borderId="40" xfId="1" applyNumberFormat="1" applyBorder="1" applyAlignment="1" applyProtection="1">
      <alignment horizontal="center" vertical="center"/>
      <protection locked="0"/>
    </xf>
    <xf numFmtId="0" fontId="21" fillId="0" borderId="4" xfId="1" applyFont="1" applyBorder="1" applyAlignment="1">
      <alignment horizontal="left" vertical="center"/>
    </xf>
    <xf numFmtId="0" fontId="5" fillId="0" borderId="54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21" fillId="0" borderId="60" xfId="1" applyFont="1" applyBorder="1" applyAlignment="1">
      <alignment horizontal="left" vertical="center"/>
    </xf>
    <xf numFmtId="0" fontId="12" fillId="0" borderId="62" xfId="1" applyFont="1" applyBorder="1" applyAlignment="1" applyProtection="1">
      <alignment horizontal="center" vertical="center"/>
      <protection locked="0"/>
    </xf>
    <xf numFmtId="0" fontId="12" fillId="0" borderId="46" xfId="1" applyFont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21" fillId="0" borderId="31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4" fillId="0" borderId="0" xfId="1" applyFont="1"/>
    <xf numFmtId="1" fontId="20" fillId="0" borderId="0" xfId="1" applyNumberFormat="1" applyFont="1" applyAlignment="1">
      <alignment horizontal="center" vertical="center"/>
    </xf>
    <xf numFmtId="0" fontId="5" fillId="0" borderId="0" xfId="1" applyFont="1" applyAlignment="1" applyProtection="1">
      <alignment horizontal="center" vertical="center"/>
      <protection locked="0"/>
    </xf>
    <xf numFmtId="0" fontId="4" fillId="0" borderId="0" xfId="1" applyAlignment="1" applyProtection="1">
      <alignment horizontal="center" vertical="center"/>
      <protection locked="0"/>
    </xf>
    <xf numFmtId="1" fontId="4" fillId="0" borderId="0" xfId="1" applyNumberFormat="1" applyAlignment="1" applyProtection="1">
      <alignment horizontal="center" vertical="center"/>
      <protection locked="0"/>
    </xf>
    <xf numFmtId="0" fontId="25" fillId="0" borderId="0" xfId="1" applyFont="1"/>
    <xf numFmtId="3" fontId="20" fillId="0" borderId="12" xfId="1" applyNumberFormat="1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20" fillId="0" borderId="4" xfId="1" applyNumberFormat="1" applyFont="1" applyBorder="1" applyAlignment="1">
      <alignment horizontal="center" vertical="center"/>
    </xf>
    <xf numFmtId="3" fontId="20" fillId="0" borderId="6" xfId="1" applyNumberFormat="1" applyFont="1" applyBorder="1" applyAlignment="1">
      <alignment horizontal="center" vertical="center"/>
    </xf>
    <xf numFmtId="0" fontId="26" fillId="0" borderId="0" xfId="1" applyFont="1" applyAlignment="1">
      <alignment horizontal="left"/>
    </xf>
    <xf numFmtId="0" fontId="27" fillId="0" borderId="0" xfId="1" quotePrefix="1" applyFont="1" applyAlignment="1">
      <alignment horizontal="left"/>
    </xf>
    <xf numFmtId="0" fontId="29" fillId="0" borderId="0" xfId="1" applyFont="1" applyAlignment="1">
      <alignment horizontal="center"/>
    </xf>
    <xf numFmtId="0" fontId="29" fillId="0" borderId="0" xfId="1" quotePrefix="1" applyFont="1" applyAlignment="1">
      <alignment horizontal="center"/>
    </xf>
    <xf numFmtId="3" fontId="20" fillId="0" borderId="1" xfId="1" applyNumberFormat="1" applyFont="1" applyBorder="1" applyAlignment="1">
      <alignment horizontal="center" vertical="center"/>
    </xf>
    <xf numFmtId="3" fontId="20" fillId="0" borderId="54" xfId="1" applyNumberFormat="1" applyFont="1" applyBorder="1" applyAlignment="1">
      <alignment horizontal="center" vertical="center"/>
    </xf>
    <xf numFmtId="0" fontId="19" fillId="3" borderId="24" xfId="1" applyFont="1" applyFill="1" applyBorder="1" applyAlignment="1">
      <alignment vertical="center"/>
    </xf>
    <xf numFmtId="0" fontId="5" fillId="8" borderId="32" xfId="1" applyFont="1" applyFill="1" applyBorder="1" applyAlignment="1" applyProtection="1">
      <alignment horizontal="center" vertical="center"/>
      <protection locked="0"/>
    </xf>
    <xf numFmtId="0" fontId="21" fillId="11" borderId="4" xfId="1" applyFont="1" applyFill="1" applyBorder="1" applyAlignment="1">
      <alignment horizontal="left" vertical="center"/>
    </xf>
    <xf numFmtId="0" fontId="20" fillId="0" borderId="6" xfId="1" applyFont="1" applyBorder="1" applyAlignment="1">
      <alignment horizontal="center" vertical="center"/>
    </xf>
    <xf numFmtId="0" fontId="5" fillId="5" borderId="32" xfId="1" applyFont="1" applyFill="1" applyBorder="1" applyAlignment="1" applyProtection="1">
      <alignment horizontal="center" vertical="center"/>
      <protection locked="0"/>
    </xf>
    <xf numFmtId="0" fontId="5" fillId="10" borderId="13" xfId="1" applyFont="1" applyFill="1" applyBorder="1" applyAlignment="1" applyProtection="1">
      <alignment horizontal="center" vertical="center"/>
      <protection locked="0"/>
    </xf>
    <xf numFmtId="0" fontId="5" fillId="0" borderId="50" xfId="1" applyFont="1" applyFill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/>
      <protection locked="0"/>
    </xf>
    <xf numFmtId="0" fontId="8" fillId="3" borderId="30" xfId="1" applyFont="1" applyFill="1" applyBorder="1" applyAlignment="1">
      <alignment horizontal="center" vertical="center"/>
    </xf>
    <xf numFmtId="0" fontId="4" fillId="7" borderId="60" xfId="1" applyFill="1" applyBorder="1" applyAlignment="1">
      <alignment horizontal="left" vertical="center"/>
    </xf>
    <xf numFmtId="0" fontId="4" fillId="7" borderId="4" xfId="1" applyFill="1" applyBorder="1" applyAlignment="1">
      <alignment horizontal="left" vertical="center"/>
    </xf>
    <xf numFmtId="0" fontId="4" fillId="7" borderId="6" xfId="1" applyFill="1" applyBorder="1" applyAlignment="1">
      <alignment horizontal="left" vertical="center"/>
    </xf>
    <xf numFmtId="0" fontId="5" fillId="5" borderId="61" xfId="1" applyFont="1" applyFill="1" applyBorder="1" applyAlignment="1" applyProtection="1">
      <alignment horizontal="center" vertical="center"/>
      <protection locked="0"/>
    </xf>
    <xf numFmtId="0" fontId="5" fillId="5" borderId="53" xfId="1" applyFont="1" applyFill="1" applyBorder="1" applyAlignment="1" applyProtection="1">
      <alignment horizontal="center" vertical="center"/>
      <protection locked="0"/>
    </xf>
    <xf numFmtId="0" fontId="5" fillId="5" borderId="37" xfId="1" applyFont="1" applyFill="1" applyBorder="1" applyAlignment="1" applyProtection="1">
      <alignment horizontal="center" vertical="center"/>
      <protection locked="0"/>
    </xf>
    <xf numFmtId="0" fontId="5" fillId="5" borderId="19" xfId="1" applyFont="1" applyFill="1" applyBorder="1" applyAlignment="1" applyProtection="1">
      <alignment horizontal="center" vertical="center"/>
      <protection locked="0"/>
    </xf>
    <xf numFmtId="0" fontId="5" fillId="4" borderId="12" xfId="1" applyFont="1" applyFill="1" applyBorder="1" applyAlignment="1" applyProtection="1">
      <alignment horizontal="center" vertical="center"/>
      <protection locked="0"/>
    </xf>
    <xf numFmtId="0" fontId="5" fillId="4" borderId="5" xfId="1" applyFont="1" applyFill="1" applyBorder="1" applyAlignment="1" applyProtection="1">
      <alignment horizontal="center" vertical="center"/>
      <protection locked="0"/>
    </xf>
    <xf numFmtId="0" fontId="5" fillId="4" borderId="52" xfId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 applyProtection="1">
      <alignment horizontal="center" vertical="center"/>
      <protection locked="0"/>
    </xf>
    <xf numFmtId="0" fontId="8" fillId="2" borderId="45" xfId="1" applyFont="1" applyFill="1" applyBorder="1" applyAlignment="1">
      <alignment horizontal="center" vertical="center"/>
    </xf>
    <xf numFmtId="0" fontId="8" fillId="2" borderId="66" xfId="1" applyFont="1" applyFill="1" applyBorder="1" applyAlignment="1">
      <alignment horizontal="center" vertical="center"/>
    </xf>
    <xf numFmtId="0" fontId="8" fillId="2" borderId="67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8" fillId="2" borderId="69" xfId="1" applyFont="1" applyFill="1" applyBorder="1" applyAlignment="1">
      <alignment horizontal="center" vertical="center"/>
    </xf>
    <xf numFmtId="0" fontId="8" fillId="2" borderId="70" xfId="1" applyFont="1" applyFill="1" applyBorder="1" applyAlignment="1">
      <alignment horizontal="center" vertical="center"/>
    </xf>
    <xf numFmtId="0" fontId="30" fillId="11" borderId="13" xfId="1" applyFont="1" applyFill="1" applyBorder="1" applyAlignment="1" applyProtection="1">
      <alignment horizontal="center" vertical="center"/>
      <protection locked="0"/>
    </xf>
    <xf numFmtId="3" fontId="20" fillId="0" borderId="8" xfId="1" applyNumberFormat="1" applyFont="1" applyBorder="1" applyAlignment="1">
      <alignment horizontal="center" vertical="center"/>
    </xf>
    <xf numFmtId="3" fontId="23" fillId="11" borderId="4" xfId="1" applyNumberFormat="1" applyFont="1" applyFill="1" applyBorder="1" applyAlignment="1">
      <alignment horizontal="center" vertical="center"/>
    </xf>
    <xf numFmtId="0" fontId="4" fillId="0" borderId="31" xfId="1" applyBorder="1" applyAlignment="1">
      <alignment horizontal="left" vertical="center"/>
    </xf>
    <xf numFmtId="3" fontId="20" fillId="0" borderId="31" xfId="1" applyNumberFormat="1" applyFont="1" applyBorder="1" applyAlignment="1">
      <alignment horizontal="center" vertical="center"/>
    </xf>
    <xf numFmtId="0" fontId="30" fillId="11" borderId="26" xfId="1" applyFont="1" applyFill="1" applyBorder="1" applyAlignment="1" applyProtection="1">
      <alignment horizontal="center" vertical="center"/>
      <protection locked="0"/>
    </xf>
    <xf numFmtId="0" fontId="5" fillId="0" borderId="55" xfId="1" applyFont="1" applyBorder="1" applyAlignment="1" applyProtection="1">
      <alignment horizontal="center" vertical="center"/>
      <protection locked="0"/>
    </xf>
    <xf numFmtId="0" fontId="4" fillId="0" borderId="4" xfId="1" applyFill="1" applyBorder="1" applyAlignment="1">
      <alignment horizontal="left" vertical="center"/>
    </xf>
    <xf numFmtId="0" fontId="4" fillId="0" borderId="8" xfId="1" quotePrefix="1" applyFill="1" applyBorder="1" applyAlignment="1">
      <alignment horizontal="left" vertical="center"/>
    </xf>
    <xf numFmtId="0" fontId="4" fillId="0" borderId="8" xfId="1" applyFill="1" applyBorder="1" applyAlignment="1">
      <alignment horizontal="left" vertical="center"/>
    </xf>
    <xf numFmtId="0" fontId="4" fillId="0" borderId="4" xfId="1" quotePrefix="1" applyFill="1" applyBorder="1" applyAlignment="1">
      <alignment horizontal="left" vertical="center"/>
    </xf>
    <xf numFmtId="0" fontId="20" fillId="0" borderId="4" xfId="1" applyFont="1" applyFill="1" applyBorder="1" applyAlignment="1">
      <alignment horizontal="left" vertical="center"/>
    </xf>
    <xf numFmtId="0" fontId="4" fillId="0" borderId="4" xfId="1" applyFill="1" applyBorder="1" applyAlignment="1">
      <alignment vertical="center"/>
    </xf>
    <xf numFmtId="0" fontId="4" fillId="0" borderId="60" xfId="1" applyFill="1" applyBorder="1" applyAlignment="1">
      <alignment horizontal="left" vertical="center"/>
    </xf>
    <xf numFmtId="0" fontId="20" fillId="0" borderId="60" xfId="1" applyFont="1" applyFill="1" applyBorder="1" applyAlignment="1">
      <alignment horizontal="left" vertical="center"/>
    </xf>
    <xf numFmtId="0" fontId="20" fillId="0" borderId="8" xfId="1" applyFont="1" applyFill="1" applyBorder="1" applyAlignment="1">
      <alignment horizontal="left" vertical="center"/>
    </xf>
    <xf numFmtId="0" fontId="5" fillId="0" borderId="42" xfId="1" applyFont="1" applyFill="1" applyBorder="1" applyAlignment="1" applyProtection="1">
      <alignment horizontal="center" vertical="center"/>
      <protection locked="0"/>
    </xf>
    <xf numFmtId="0" fontId="4" fillId="0" borderId="2" xfId="1" quotePrefix="1" applyFill="1" applyBorder="1" applyAlignment="1">
      <alignment horizontal="left" vertical="center"/>
    </xf>
    <xf numFmtId="0" fontId="4" fillId="0" borderId="6" xfId="1" applyFill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8" fillId="0" borderId="0" xfId="1" quotePrefix="1" applyFont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9" fillId="0" borderId="0" xfId="1" quotePrefix="1" applyFont="1" applyAlignment="1">
      <alignment horizontal="center" vertical="center" wrapText="1"/>
    </xf>
    <xf numFmtId="0" fontId="19" fillId="3" borderId="10" xfId="1" applyFont="1" applyFill="1" applyBorder="1" applyAlignment="1">
      <alignment horizontal="left" vertical="center"/>
    </xf>
    <xf numFmtId="0" fontId="19" fillId="3" borderId="23" xfId="1" applyFont="1" applyFill="1" applyBorder="1" applyAlignment="1">
      <alignment horizontal="left" vertical="center"/>
    </xf>
    <xf numFmtId="0" fontId="19" fillId="3" borderId="24" xfId="1" applyFont="1" applyFill="1" applyBorder="1" applyAlignment="1">
      <alignment horizontal="left" vertical="center"/>
    </xf>
    <xf numFmtId="0" fontId="19" fillId="2" borderId="54" xfId="1" applyFont="1" applyFill="1" applyBorder="1" applyAlignment="1">
      <alignment horizontal="left" vertical="center"/>
    </xf>
    <xf numFmtId="0" fontId="19" fillId="2" borderId="47" xfId="1" applyFont="1" applyFill="1" applyBorder="1" applyAlignment="1">
      <alignment horizontal="left" vertical="center"/>
    </xf>
    <xf numFmtId="0" fontId="19" fillId="2" borderId="41" xfId="1" applyFont="1" applyFill="1" applyBorder="1" applyAlignment="1">
      <alignment horizontal="left" vertical="center"/>
    </xf>
    <xf numFmtId="0" fontId="19" fillId="2" borderId="10" xfId="1" applyFont="1" applyFill="1" applyBorder="1" applyAlignment="1">
      <alignment horizontal="left" vertical="center"/>
    </xf>
    <xf numFmtId="0" fontId="19" fillId="2" borderId="23" xfId="1" applyFont="1" applyFill="1" applyBorder="1" applyAlignment="1">
      <alignment horizontal="left" vertical="center"/>
    </xf>
    <xf numFmtId="0" fontId="19" fillId="2" borderId="24" xfId="1" applyFont="1" applyFill="1" applyBorder="1" applyAlignment="1">
      <alignment horizontal="left" vertic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4 2 2" xfId="6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0</xdr:row>
      <xdr:rowOff>95250</xdr:rowOff>
    </xdr:from>
    <xdr:to>
      <xdr:col>1</xdr:col>
      <xdr:colOff>1401536</xdr:colOff>
      <xdr:row>3</xdr:row>
      <xdr:rowOff>163286</xdr:rowOff>
    </xdr:to>
    <xdr:pic>
      <xdr:nvPicPr>
        <xdr:cNvPr id="2" name="Imagen 1" descr="C:\Users\yrumiche\Downloads\LOGO GRC (1)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95250"/>
          <a:ext cx="1319893" cy="557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95249</xdr:colOff>
      <xdr:row>106</xdr:row>
      <xdr:rowOff>81644</xdr:rowOff>
    </xdr:from>
    <xdr:to>
      <xdr:col>1</xdr:col>
      <xdr:colOff>1374321</xdr:colOff>
      <xdr:row>108</xdr:row>
      <xdr:rowOff>149678</xdr:rowOff>
    </xdr:to>
    <xdr:pic>
      <xdr:nvPicPr>
        <xdr:cNvPr id="3" name="Imagen 2" descr="C:\Users\yrumiche\Downloads\LOGO GRC (1)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21798644"/>
          <a:ext cx="1279072" cy="612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353787</xdr:colOff>
      <xdr:row>0</xdr:row>
      <xdr:rowOff>122464</xdr:rowOff>
    </xdr:from>
    <xdr:to>
      <xdr:col>15</xdr:col>
      <xdr:colOff>2</xdr:colOff>
      <xdr:row>3</xdr:row>
      <xdr:rowOff>176894</xdr:rowOff>
    </xdr:to>
    <xdr:pic>
      <xdr:nvPicPr>
        <xdr:cNvPr id="4" name="Imagen 3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1608" y="122464"/>
          <a:ext cx="1061358" cy="5442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190501</xdr:colOff>
      <xdr:row>106</xdr:row>
      <xdr:rowOff>68036</xdr:rowOff>
    </xdr:from>
    <xdr:to>
      <xdr:col>14</xdr:col>
      <xdr:colOff>680359</xdr:colOff>
      <xdr:row>108</xdr:row>
      <xdr:rowOff>149677</xdr:rowOff>
    </xdr:to>
    <xdr:pic>
      <xdr:nvPicPr>
        <xdr:cNvPr id="5" name="Imagen 4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322" y="21785036"/>
          <a:ext cx="1197430" cy="625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4:O154"/>
  <sheetViews>
    <sheetView showGridLines="0" tabSelected="1" topLeftCell="B13" zoomScale="70" zoomScaleNormal="70" zoomScaleSheetLayoutView="70" workbookViewId="0">
      <pane xSplit="1" topLeftCell="C1" activePane="topRight" state="frozen"/>
      <selection activeCell="B3" sqref="B3"/>
      <selection pane="topRight" activeCell="U17" sqref="U17"/>
    </sheetView>
  </sheetViews>
  <sheetFormatPr baseColWidth="10" defaultRowHeight="12.75" x14ac:dyDescent="0.2"/>
  <cols>
    <col min="1" max="1" width="3.7109375" style="71" hidden="1" customWidth="1"/>
    <col min="2" max="2" width="37.5703125" style="71" customWidth="1"/>
    <col min="3" max="3" width="12.28515625" style="71" customWidth="1"/>
    <col min="4" max="10" width="10.5703125" style="71" customWidth="1"/>
    <col min="11" max="11" width="9.5703125" style="71" customWidth="1"/>
    <col min="12" max="15" width="10.5703125" style="71" customWidth="1"/>
    <col min="16" max="16" width="3.85546875" style="71" customWidth="1"/>
    <col min="17" max="17" width="11.42578125" style="71" customWidth="1"/>
    <col min="18" max="16384" width="11.42578125" style="71"/>
  </cols>
  <sheetData>
    <row r="4" spans="1:15" ht="57" customHeight="1" x14ac:dyDescent="0.2">
      <c r="B4" s="207" t="s">
        <v>28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5" ht="30" customHeight="1" x14ac:dyDescent="0.2">
      <c r="B5" s="204" t="s">
        <v>26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</row>
    <row r="6" spans="1:15" ht="13.5" customHeight="1" thickBot="1" x14ac:dyDescent="0.3">
      <c r="B6" s="71" t="s">
        <v>29</v>
      </c>
      <c r="F6" s="72"/>
      <c r="G6" s="72"/>
    </row>
    <row r="7" spans="1:15" ht="24" customHeight="1" thickBot="1" x14ac:dyDescent="0.25">
      <c r="A7" s="73"/>
      <c r="B7" s="179" t="s">
        <v>0</v>
      </c>
      <c r="C7" s="180" t="s">
        <v>1</v>
      </c>
      <c r="D7" s="181" t="s">
        <v>2</v>
      </c>
      <c r="E7" s="182" t="s">
        <v>3</v>
      </c>
      <c r="F7" s="182" t="s">
        <v>4</v>
      </c>
      <c r="G7" s="182" t="s">
        <v>5</v>
      </c>
      <c r="H7" s="182" t="s">
        <v>6</v>
      </c>
      <c r="I7" s="182" t="s">
        <v>7</v>
      </c>
      <c r="J7" s="182" t="s">
        <v>8</v>
      </c>
      <c r="K7" s="183" t="s">
        <v>9</v>
      </c>
      <c r="L7" s="182" t="s">
        <v>10</v>
      </c>
      <c r="M7" s="183" t="s">
        <v>11</v>
      </c>
      <c r="N7" s="182" t="s">
        <v>12</v>
      </c>
      <c r="O7" s="184" t="s">
        <v>13</v>
      </c>
    </row>
    <row r="8" spans="1:15" ht="15.75" customHeight="1" thickBot="1" x14ac:dyDescent="0.25">
      <c r="A8" s="73"/>
      <c r="B8" s="211" t="s">
        <v>23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3"/>
    </row>
    <row r="9" spans="1:15" ht="15.75" customHeight="1" x14ac:dyDescent="0.2">
      <c r="A9" s="73"/>
      <c r="B9" s="74" t="s">
        <v>30</v>
      </c>
      <c r="C9" s="75">
        <f t="shared" ref="C9:C20" si="0">SUM(D9:O9)</f>
        <v>36037</v>
      </c>
      <c r="D9" s="26">
        <v>2656</v>
      </c>
      <c r="E9" s="9">
        <v>2737</v>
      </c>
      <c r="F9" s="26">
        <v>3000</v>
      </c>
      <c r="G9" s="49">
        <v>2850</v>
      </c>
      <c r="H9" s="26">
        <v>2853</v>
      </c>
      <c r="I9" s="9">
        <v>2964</v>
      </c>
      <c r="J9" s="49">
        <v>2850</v>
      </c>
      <c r="K9" s="11">
        <v>3194</v>
      </c>
      <c r="L9" s="9">
        <v>3289</v>
      </c>
      <c r="M9" s="35">
        <v>3224</v>
      </c>
      <c r="N9" s="36">
        <v>3370</v>
      </c>
      <c r="O9" s="25">
        <v>3050</v>
      </c>
    </row>
    <row r="10" spans="1:15" ht="15.75" customHeight="1" x14ac:dyDescent="0.25">
      <c r="A10" s="73"/>
      <c r="B10" s="192" t="s">
        <v>31</v>
      </c>
      <c r="C10" s="77">
        <f t="shared" si="0"/>
        <v>0</v>
      </c>
      <c r="D10" s="78">
        <v>0</v>
      </c>
      <c r="E10" s="1">
        <v>0</v>
      </c>
      <c r="F10" s="1">
        <v>0</v>
      </c>
      <c r="G10" s="50">
        <v>0</v>
      </c>
      <c r="H10" s="28">
        <v>0</v>
      </c>
      <c r="I10" s="1">
        <v>0</v>
      </c>
      <c r="J10" s="50">
        <v>0</v>
      </c>
      <c r="K10" s="5">
        <v>0</v>
      </c>
      <c r="L10" s="1">
        <v>0</v>
      </c>
      <c r="M10" s="29">
        <v>0</v>
      </c>
      <c r="N10" s="30">
        <v>0</v>
      </c>
      <c r="O10" s="12">
        <v>0</v>
      </c>
    </row>
    <row r="11" spans="1:15" ht="15.75" customHeight="1" x14ac:dyDescent="0.2">
      <c r="A11" s="73"/>
      <c r="B11" s="193" t="s">
        <v>32</v>
      </c>
      <c r="C11" s="77">
        <f t="shared" si="0"/>
        <v>30432</v>
      </c>
      <c r="D11" s="28">
        <v>1863</v>
      </c>
      <c r="E11" s="1">
        <v>2321</v>
      </c>
      <c r="F11" s="62">
        <v>2122</v>
      </c>
      <c r="G11" s="50">
        <v>2202</v>
      </c>
      <c r="H11" s="28">
        <v>2360</v>
      </c>
      <c r="I11" s="83">
        <v>2011</v>
      </c>
      <c r="J11" s="50">
        <v>1999</v>
      </c>
      <c r="K11" s="5">
        <v>2055</v>
      </c>
      <c r="L11" s="1">
        <v>2216</v>
      </c>
      <c r="M11" s="29">
        <v>2295</v>
      </c>
      <c r="N11" s="30">
        <v>7143</v>
      </c>
      <c r="O11" s="12">
        <v>1845</v>
      </c>
    </row>
    <row r="12" spans="1:15" ht="15.75" customHeight="1" x14ac:dyDescent="0.2">
      <c r="A12" s="73"/>
      <c r="B12" s="194" t="s">
        <v>33</v>
      </c>
      <c r="C12" s="77">
        <f t="shared" si="0"/>
        <v>3977</v>
      </c>
      <c r="D12" s="28">
        <v>326</v>
      </c>
      <c r="E12" s="1">
        <v>287</v>
      </c>
      <c r="F12" s="28">
        <v>249</v>
      </c>
      <c r="G12" s="50">
        <v>60</v>
      </c>
      <c r="H12" s="28">
        <v>105</v>
      </c>
      <c r="I12" s="30">
        <v>105</v>
      </c>
      <c r="J12" s="50">
        <v>222</v>
      </c>
      <c r="K12" s="29">
        <v>249</v>
      </c>
      <c r="L12" s="1">
        <v>319</v>
      </c>
      <c r="M12" s="29">
        <v>1391</v>
      </c>
      <c r="N12" s="30">
        <v>358</v>
      </c>
      <c r="O12" s="12">
        <v>306</v>
      </c>
    </row>
    <row r="13" spans="1:15" ht="15.75" customHeight="1" x14ac:dyDescent="0.2">
      <c r="B13" s="196" t="s">
        <v>65</v>
      </c>
      <c r="C13" s="77">
        <f t="shared" si="0"/>
        <v>695</v>
      </c>
      <c r="D13" s="28">
        <v>0</v>
      </c>
      <c r="E13" s="1">
        <v>0</v>
      </c>
      <c r="F13" s="1">
        <v>0</v>
      </c>
      <c r="G13" s="50">
        <v>56</v>
      </c>
      <c r="H13" s="28">
        <v>27</v>
      </c>
      <c r="I13" s="30">
        <v>59</v>
      </c>
      <c r="J13" s="50">
        <v>51</v>
      </c>
      <c r="K13" s="29">
        <v>97</v>
      </c>
      <c r="L13" s="1">
        <v>70</v>
      </c>
      <c r="M13" s="29">
        <v>156</v>
      </c>
      <c r="N13" s="30">
        <v>115</v>
      </c>
      <c r="O13" s="12">
        <v>64</v>
      </c>
    </row>
    <row r="14" spans="1:15" ht="15.75" customHeight="1" x14ac:dyDescent="0.2">
      <c r="A14" s="73"/>
      <c r="B14" s="195" t="s">
        <v>35</v>
      </c>
      <c r="C14" s="77">
        <f t="shared" si="0"/>
        <v>20805</v>
      </c>
      <c r="D14" s="28">
        <v>1242</v>
      </c>
      <c r="E14" s="1">
        <v>1596</v>
      </c>
      <c r="F14" s="62">
        <v>1720</v>
      </c>
      <c r="G14" s="50">
        <v>1585</v>
      </c>
      <c r="H14" s="28">
        <v>1761</v>
      </c>
      <c r="I14" s="30">
        <v>1838</v>
      </c>
      <c r="J14" s="50">
        <v>1602</v>
      </c>
      <c r="K14" s="29">
        <v>1924</v>
      </c>
      <c r="L14" s="1">
        <v>1785</v>
      </c>
      <c r="M14" s="29">
        <v>1826</v>
      </c>
      <c r="N14" s="30">
        <v>1902</v>
      </c>
      <c r="O14" s="12">
        <v>2024</v>
      </c>
    </row>
    <row r="15" spans="1:15" ht="15.75" customHeight="1" x14ac:dyDescent="0.2">
      <c r="A15" s="73"/>
      <c r="B15" s="192" t="s">
        <v>36</v>
      </c>
      <c r="C15" s="77">
        <f t="shared" si="0"/>
        <v>1058</v>
      </c>
      <c r="D15" s="28">
        <v>140</v>
      </c>
      <c r="E15" s="1">
        <v>82</v>
      </c>
      <c r="F15" s="62">
        <v>120</v>
      </c>
      <c r="G15" s="50">
        <v>63</v>
      </c>
      <c r="H15" s="28">
        <v>157</v>
      </c>
      <c r="I15" s="30">
        <v>110</v>
      </c>
      <c r="J15" s="50">
        <v>51</v>
      </c>
      <c r="K15" s="29">
        <v>78</v>
      </c>
      <c r="L15" s="1">
        <v>65</v>
      </c>
      <c r="M15" s="29">
        <v>76</v>
      </c>
      <c r="N15" s="30">
        <v>46</v>
      </c>
      <c r="O15" s="12">
        <v>70</v>
      </c>
    </row>
    <row r="16" spans="1:15" ht="15.75" customHeight="1" x14ac:dyDescent="0.2">
      <c r="A16" s="73"/>
      <c r="B16" s="192" t="s">
        <v>37</v>
      </c>
      <c r="C16" s="77">
        <f t="shared" si="0"/>
        <v>17397</v>
      </c>
      <c r="D16" s="28">
        <v>1282</v>
      </c>
      <c r="E16" s="1">
        <v>1099</v>
      </c>
      <c r="F16" s="28">
        <v>1330</v>
      </c>
      <c r="G16" s="50">
        <v>1363</v>
      </c>
      <c r="H16" s="28">
        <v>1419</v>
      </c>
      <c r="I16" s="30">
        <v>2104</v>
      </c>
      <c r="J16" s="50">
        <v>1568</v>
      </c>
      <c r="K16" s="29">
        <v>1226</v>
      </c>
      <c r="L16" s="1">
        <v>1375</v>
      </c>
      <c r="M16" s="29">
        <v>1970</v>
      </c>
      <c r="N16" s="30">
        <v>1468</v>
      </c>
      <c r="O16" s="12">
        <v>1193</v>
      </c>
    </row>
    <row r="17" spans="1:15" ht="15.75" customHeight="1" x14ac:dyDescent="0.2">
      <c r="A17" s="73"/>
      <c r="B17" s="192" t="s">
        <v>38</v>
      </c>
      <c r="C17" s="77">
        <f t="shared" si="0"/>
        <v>1035</v>
      </c>
      <c r="D17" s="28">
        <v>153</v>
      </c>
      <c r="E17" s="1">
        <v>6</v>
      </c>
      <c r="F17" s="28">
        <v>80</v>
      </c>
      <c r="G17" s="50">
        <v>122</v>
      </c>
      <c r="H17" s="28">
        <v>107</v>
      </c>
      <c r="I17" s="30">
        <v>91</v>
      </c>
      <c r="J17" s="50">
        <v>69</v>
      </c>
      <c r="K17" s="29">
        <v>139</v>
      </c>
      <c r="L17" s="1">
        <v>100</v>
      </c>
      <c r="M17" s="29">
        <v>39</v>
      </c>
      <c r="N17" s="30">
        <v>17</v>
      </c>
      <c r="O17" s="12">
        <v>112</v>
      </c>
    </row>
    <row r="18" spans="1:15" ht="15.75" customHeight="1" x14ac:dyDescent="0.2">
      <c r="A18" s="73"/>
      <c r="B18" s="80" t="s">
        <v>39</v>
      </c>
      <c r="C18" s="77">
        <f t="shared" si="0"/>
        <v>402</v>
      </c>
      <c r="D18" s="62">
        <v>116</v>
      </c>
      <c r="E18" s="3">
        <v>23</v>
      </c>
      <c r="F18" s="62">
        <v>15</v>
      </c>
      <c r="G18" s="40">
        <v>29</v>
      </c>
      <c r="H18" s="62">
        <v>30</v>
      </c>
      <c r="I18" s="83">
        <v>30</v>
      </c>
      <c r="J18" s="40">
        <v>21</v>
      </c>
      <c r="K18" s="29">
        <v>41</v>
      </c>
      <c r="L18" s="3">
        <v>15</v>
      </c>
      <c r="M18" s="39">
        <v>27</v>
      </c>
      <c r="N18" s="83">
        <v>25</v>
      </c>
      <c r="O18" s="13">
        <v>30</v>
      </c>
    </row>
    <row r="19" spans="1:15" ht="15.75" customHeight="1" x14ac:dyDescent="0.2">
      <c r="A19" s="73"/>
      <c r="B19" s="76" t="s">
        <v>40</v>
      </c>
      <c r="C19" s="77">
        <f t="shared" si="0"/>
        <v>98</v>
      </c>
      <c r="D19" s="28">
        <v>7</v>
      </c>
      <c r="E19" s="1">
        <v>1</v>
      </c>
      <c r="F19" s="28">
        <v>17</v>
      </c>
      <c r="G19" s="50">
        <v>10</v>
      </c>
      <c r="H19" s="28">
        <v>13</v>
      </c>
      <c r="I19" s="30">
        <v>5</v>
      </c>
      <c r="J19" s="50">
        <v>14</v>
      </c>
      <c r="K19" s="29">
        <v>8</v>
      </c>
      <c r="L19" s="1">
        <v>6</v>
      </c>
      <c r="M19" s="29">
        <v>6</v>
      </c>
      <c r="N19" s="30">
        <v>11</v>
      </c>
      <c r="O19" s="12">
        <v>0</v>
      </c>
    </row>
    <row r="20" spans="1:15" ht="15.75" customHeight="1" thickBot="1" x14ac:dyDescent="0.25">
      <c r="A20" s="73"/>
      <c r="B20" s="84" t="s">
        <v>41</v>
      </c>
      <c r="C20" s="85">
        <f t="shared" si="0"/>
        <v>989</v>
      </c>
      <c r="D20" s="64">
        <v>84</v>
      </c>
      <c r="E20" s="10">
        <v>93</v>
      </c>
      <c r="F20" s="64">
        <v>112</v>
      </c>
      <c r="G20" s="32">
        <v>62</v>
      </c>
      <c r="H20" s="64">
        <v>79</v>
      </c>
      <c r="I20" s="54">
        <v>80</v>
      </c>
      <c r="J20" s="32">
        <v>86</v>
      </c>
      <c r="K20" s="60">
        <v>85</v>
      </c>
      <c r="L20" s="10">
        <v>73</v>
      </c>
      <c r="M20" s="60">
        <v>66</v>
      </c>
      <c r="N20" s="54">
        <v>96</v>
      </c>
      <c r="O20" s="33">
        <v>73</v>
      </c>
    </row>
    <row r="21" spans="1:15" ht="15.75" customHeight="1" thickBot="1" x14ac:dyDescent="0.25">
      <c r="A21" s="73"/>
      <c r="B21" s="214" t="s">
        <v>24</v>
      </c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159"/>
    </row>
    <row r="22" spans="1:15" ht="15.75" customHeight="1" x14ac:dyDescent="0.2">
      <c r="A22" s="73"/>
      <c r="B22" s="86" t="s">
        <v>42</v>
      </c>
      <c r="C22" s="75">
        <f t="shared" ref="C22:C32" si="1">SUM(D22:O22)</f>
        <v>37448</v>
      </c>
      <c r="D22" s="26">
        <v>2216</v>
      </c>
      <c r="E22" s="27">
        <v>3088</v>
      </c>
      <c r="F22" s="26">
        <v>3219</v>
      </c>
      <c r="G22" s="36">
        <v>3423</v>
      </c>
      <c r="H22" s="26">
        <v>3181</v>
      </c>
      <c r="I22" s="9">
        <v>3152</v>
      </c>
      <c r="J22" s="9">
        <v>3306</v>
      </c>
      <c r="K22" s="11">
        <v>3054</v>
      </c>
      <c r="L22" s="9">
        <v>3533</v>
      </c>
      <c r="M22" s="11">
        <v>3372</v>
      </c>
      <c r="N22" s="36">
        <v>3142</v>
      </c>
      <c r="O22" s="25">
        <v>2762</v>
      </c>
    </row>
    <row r="23" spans="1:15" ht="15.75" customHeight="1" x14ac:dyDescent="0.2">
      <c r="A23" s="73"/>
      <c r="B23" s="192" t="s">
        <v>43</v>
      </c>
      <c r="C23" s="77">
        <f t="shared" si="1"/>
        <v>0</v>
      </c>
      <c r="D23" s="5">
        <v>0</v>
      </c>
      <c r="E23" s="1">
        <v>0</v>
      </c>
      <c r="F23" s="7">
        <v>0</v>
      </c>
      <c r="G23" s="87">
        <v>0</v>
      </c>
      <c r="H23" s="1">
        <v>0</v>
      </c>
      <c r="I23" s="1">
        <v>0</v>
      </c>
      <c r="J23" s="1">
        <v>0</v>
      </c>
      <c r="K23" s="68">
        <v>0</v>
      </c>
      <c r="L23" s="1">
        <v>0</v>
      </c>
      <c r="M23" s="28">
        <v>0</v>
      </c>
      <c r="N23" s="30">
        <v>0</v>
      </c>
      <c r="O23" s="12">
        <v>0</v>
      </c>
    </row>
    <row r="24" spans="1:15" ht="15.75" customHeight="1" x14ac:dyDescent="0.2">
      <c r="A24" s="73"/>
      <c r="B24" s="193" t="s">
        <v>44</v>
      </c>
      <c r="C24" s="77">
        <f t="shared" si="1"/>
        <v>15398</v>
      </c>
      <c r="D24" s="5">
        <v>1440</v>
      </c>
      <c r="E24" s="3">
        <v>1935</v>
      </c>
      <c r="F24" s="7">
        <v>1550</v>
      </c>
      <c r="G24" s="30">
        <v>1550</v>
      </c>
      <c r="H24" s="1">
        <v>1472</v>
      </c>
      <c r="I24" s="1">
        <v>1391</v>
      </c>
      <c r="J24" s="1">
        <v>1399</v>
      </c>
      <c r="K24" s="5">
        <v>1112</v>
      </c>
      <c r="L24" s="1">
        <v>1292</v>
      </c>
      <c r="M24" s="28">
        <v>0</v>
      </c>
      <c r="N24" s="30">
        <v>1250</v>
      </c>
      <c r="O24" s="12">
        <v>1007</v>
      </c>
    </row>
    <row r="25" spans="1:15" ht="15.75" customHeight="1" x14ac:dyDescent="0.2">
      <c r="A25" s="73"/>
      <c r="B25" s="194" t="s">
        <v>45</v>
      </c>
      <c r="C25" s="77">
        <f t="shared" si="1"/>
        <v>2213</v>
      </c>
      <c r="D25" s="68">
        <v>128</v>
      </c>
      <c r="E25" s="1">
        <v>76</v>
      </c>
      <c r="F25" s="28">
        <v>197</v>
      </c>
      <c r="G25" s="30">
        <v>0</v>
      </c>
      <c r="H25" s="28">
        <v>189</v>
      </c>
      <c r="I25" s="1">
        <v>192</v>
      </c>
      <c r="J25" s="1">
        <v>244</v>
      </c>
      <c r="K25" s="5">
        <v>256</v>
      </c>
      <c r="L25" s="1">
        <v>257</v>
      </c>
      <c r="M25" s="28">
        <v>229</v>
      </c>
      <c r="N25" s="30">
        <v>230</v>
      </c>
      <c r="O25" s="12">
        <v>215</v>
      </c>
    </row>
    <row r="26" spans="1:15" ht="15.75" customHeight="1" x14ac:dyDescent="0.2">
      <c r="B26" s="196" t="s">
        <v>46</v>
      </c>
      <c r="C26" s="77">
        <f t="shared" si="1"/>
        <v>725</v>
      </c>
      <c r="D26" s="28">
        <v>0</v>
      </c>
      <c r="E26" s="1">
        <v>0</v>
      </c>
      <c r="F26" s="28">
        <v>0</v>
      </c>
      <c r="G26" s="30">
        <v>0</v>
      </c>
      <c r="H26" s="28">
        <v>88</v>
      </c>
      <c r="I26" s="1">
        <v>77</v>
      </c>
      <c r="J26" s="1">
        <v>101</v>
      </c>
      <c r="K26" s="5">
        <v>90</v>
      </c>
      <c r="L26" s="1">
        <v>72</v>
      </c>
      <c r="M26" s="5">
        <v>69</v>
      </c>
      <c r="N26" s="30">
        <v>59</v>
      </c>
      <c r="O26" s="12">
        <v>169</v>
      </c>
    </row>
    <row r="27" spans="1:15" ht="15.75" customHeight="1" x14ac:dyDescent="0.2">
      <c r="A27" s="73"/>
      <c r="B27" s="197" t="s">
        <v>47</v>
      </c>
      <c r="C27" s="77">
        <f t="shared" si="1"/>
        <v>0</v>
      </c>
      <c r="D27" s="28">
        <v>0</v>
      </c>
      <c r="E27" s="1">
        <v>0</v>
      </c>
      <c r="F27" s="28">
        <v>0</v>
      </c>
      <c r="G27" s="30">
        <v>0</v>
      </c>
      <c r="H27" s="28">
        <v>0</v>
      </c>
      <c r="I27" s="1">
        <v>0</v>
      </c>
      <c r="J27" s="1">
        <v>0</v>
      </c>
      <c r="K27" s="5">
        <v>0</v>
      </c>
      <c r="L27" s="50">
        <v>0</v>
      </c>
      <c r="M27" s="5">
        <v>0</v>
      </c>
      <c r="N27" s="30">
        <v>0</v>
      </c>
      <c r="O27" s="12">
        <v>0</v>
      </c>
    </row>
    <row r="28" spans="1:15" ht="15.75" customHeight="1" x14ac:dyDescent="0.2">
      <c r="A28" s="73"/>
      <c r="B28" s="192" t="s">
        <v>37</v>
      </c>
      <c r="C28" s="77">
        <f t="shared" si="1"/>
        <v>214</v>
      </c>
      <c r="D28" s="28">
        <v>0</v>
      </c>
      <c r="E28" s="1">
        <v>0</v>
      </c>
      <c r="F28" s="28">
        <v>0</v>
      </c>
      <c r="G28" s="30">
        <v>0</v>
      </c>
      <c r="H28" s="28">
        <v>0</v>
      </c>
      <c r="I28" s="1">
        <v>0</v>
      </c>
      <c r="J28" s="1">
        <v>0</v>
      </c>
      <c r="K28" s="5">
        <v>0</v>
      </c>
      <c r="L28" s="1">
        <v>0</v>
      </c>
      <c r="M28" s="5">
        <v>0</v>
      </c>
      <c r="N28" s="30">
        <v>0</v>
      </c>
      <c r="O28" s="12">
        <v>214</v>
      </c>
    </row>
    <row r="29" spans="1:15" ht="15.75" customHeight="1" x14ac:dyDescent="0.2">
      <c r="A29" s="73"/>
      <c r="B29" s="192" t="s">
        <v>38</v>
      </c>
      <c r="C29" s="77">
        <f t="shared" si="1"/>
        <v>0</v>
      </c>
      <c r="D29" s="28">
        <v>0</v>
      </c>
      <c r="E29" s="1">
        <v>0</v>
      </c>
      <c r="F29" s="28">
        <v>0</v>
      </c>
      <c r="G29" s="30">
        <v>0</v>
      </c>
      <c r="H29" s="28">
        <v>0</v>
      </c>
      <c r="I29" s="1">
        <v>0</v>
      </c>
      <c r="J29" s="1">
        <v>0</v>
      </c>
      <c r="K29" s="5">
        <v>0</v>
      </c>
      <c r="L29" s="1">
        <v>0</v>
      </c>
      <c r="M29" s="5">
        <v>0</v>
      </c>
      <c r="N29" s="30">
        <v>0</v>
      </c>
      <c r="O29" s="12">
        <v>0</v>
      </c>
    </row>
    <row r="30" spans="1:15" ht="15.75" customHeight="1" x14ac:dyDescent="0.2">
      <c r="A30" s="73"/>
      <c r="B30" s="194" t="s">
        <v>39</v>
      </c>
      <c r="C30" s="77">
        <f t="shared" si="1"/>
        <v>0</v>
      </c>
      <c r="D30" s="28">
        <v>0</v>
      </c>
      <c r="E30" s="1">
        <v>0</v>
      </c>
      <c r="F30" s="28">
        <v>0</v>
      </c>
      <c r="G30" s="30">
        <v>0</v>
      </c>
      <c r="H30" s="28">
        <v>0</v>
      </c>
      <c r="I30" s="1">
        <v>0</v>
      </c>
      <c r="J30" s="1">
        <v>0</v>
      </c>
      <c r="K30" s="5">
        <v>0</v>
      </c>
      <c r="L30" s="1">
        <v>0</v>
      </c>
      <c r="M30" s="5">
        <v>0</v>
      </c>
      <c r="N30" s="30">
        <v>0</v>
      </c>
      <c r="O30" s="12">
        <v>0</v>
      </c>
    </row>
    <row r="31" spans="1:15" ht="15.75" customHeight="1" x14ac:dyDescent="0.2">
      <c r="A31" s="73"/>
      <c r="B31" s="192" t="s">
        <v>40</v>
      </c>
      <c r="C31" s="77">
        <f t="shared" si="1"/>
        <v>0</v>
      </c>
      <c r="D31" s="28">
        <v>0</v>
      </c>
      <c r="E31" s="1">
        <v>0</v>
      </c>
      <c r="F31" s="28">
        <v>0</v>
      </c>
      <c r="G31" s="30">
        <v>0</v>
      </c>
      <c r="H31" s="28">
        <v>0</v>
      </c>
      <c r="I31" s="1">
        <v>0</v>
      </c>
      <c r="J31" s="1">
        <v>0</v>
      </c>
      <c r="K31" s="5">
        <v>0</v>
      </c>
      <c r="L31" s="1">
        <v>0</v>
      </c>
      <c r="M31" s="5">
        <v>0</v>
      </c>
      <c r="N31" s="30">
        <v>0</v>
      </c>
      <c r="O31" s="12">
        <v>0</v>
      </c>
    </row>
    <row r="32" spans="1:15" ht="15.75" customHeight="1" thickBot="1" x14ac:dyDescent="0.25">
      <c r="A32" s="73"/>
      <c r="B32" s="88" t="s">
        <v>41</v>
      </c>
      <c r="C32" s="89">
        <f t="shared" si="1"/>
        <v>0</v>
      </c>
      <c r="D32" s="63">
        <v>0</v>
      </c>
      <c r="E32" s="4">
        <v>0</v>
      </c>
      <c r="F32" s="63">
        <v>0</v>
      </c>
      <c r="G32" s="54">
        <v>0</v>
      </c>
      <c r="H32" s="63">
        <v>0</v>
      </c>
      <c r="I32" s="10">
        <v>0</v>
      </c>
      <c r="J32" s="10">
        <v>0</v>
      </c>
      <c r="K32" s="5">
        <v>0</v>
      </c>
      <c r="L32" s="10">
        <v>0</v>
      </c>
      <c r="M32" s="6">
        <v>0</v>
      </c>
      <c r="N32" s="87">
        <v>0</v>
      </c>
      <c r="O32" s="33">
        <v>0</v>
      </c>
    </row>
    <row r="33" spans="1:15" ht="15.75" customHeight="1" thickBot="1" x14ac:dyDescent="0.25">
      <c r="A33" s="73"/>
      <c r="B33" s="214" t="s">
        <v>18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6"/>
    </row>
    <row r="34" spans="1:15" ht="15.75" customHeight="1" x14ac:dyDescent="0.2">
      <c r="A34" s="73"/>
      <c r="B34" s="79" t="s">
        <v>30</v>
      </c>
      <c r="C34" s="90">
        <f t="shared" ref="C34:C41" si="2">SUM(D34:O34)</f>
        <v>17635</v>
      </c>
      <c r="D34" s="62">
        <v>1368</v>
      </c>
      <c r="E34" s="9">
        <v>1540</v>
      </c>
      <c r="F34" s="36">
        <v>1651</v>
      </c>
      <c r="G34" s="62">
        <v>1708</v>
      </c>
      <c r="H34" s="9">
        <v>1429</v>
      </c>
      <c r="I34" s="9">
        <v>1228</v>
      </c>
      <c r="J34" s="9">
        <v>1536</v>
      </c>
      <c r="K34" s="11">
        <v>1172</v>
      </c>
      <c r="L34" s="9">
        <v>1643</v>
      </c>
      <c r="M34" s="11">
        <v>1553</v>
      </c>
      <c r="N34" s="9">
        <v>1310</v>
      </c>
      <c r="O34" s="91">
        <v>1497</v>
      </c>
    </row>
    <row r="35" spans="1:15" ht="15.75" customHeight="1" x14ac:dyDescent="0.2">
      <c r="A35" s="73"/>
      <c r="B35" s="80" t="s">
        <v>31</v>
      </c>
      <c r="C35" s="92">
        <f t="shared" si="2"/>
        <v>0</v>
      </c>
      <c r="D35" s="28">
        <v>0</v>
      </c>
      <c r="E35" s="1">
        <v>0</v>
      </c>
      <c r="F35" s="1">
        <v>0</v>
      </c>
      <c r="G35" s="1">
        <v>0</v>
      </c>
      <c r="H35" s="1">
        <v>0</v>
      </c>
      <c r="I35" s="43">
        <v>0</v>
      </c>
      <c r="J35" s="43">
        <v>0</v>
      </c>
      <c r="K35" s="5">
        <v>0</v>
      </c>
      <c r="L35" s="1">
        <v>0</v>
      </c>
      <c r="M35" s="5">
        <v>0</v>
      </c>
      <c r="N35" s="43">
        <v>0</v>
      </c>
      <c r="O35" s="44">
        <v>0</v>
      </c>
    </row>
    <row r="36" spans="1:15" ht="15.75" customHeight="1" x14ac:dyDescent="0.2">
      <c r="A36" s="73"/>
      <c r="B36" s="192" t="s">
        <v>48</v>
      </c>
      <c r="C36" s="92">
        <f t="shared" si="2"/>
        <v>0</v>
      </c>
      <c r="D36" s="63">
        <v>0</v>
      </c>
      <c r="E36" s="4">
        <v>0</v>
      </c>
      <c r="F36" s="4">
        <v>0</v>
      </c>
      <c r="G36" s="93">
        <v>0</v>
      </c>
      <c r="H36" s="4">
        <v>0</v>
      </c>
      <c r="I36" s="4">
        <v>0</v>
      </c>
      <c r="J36" s="4">
        <v>0</v>
      </c>
      <c r="K36" s="6">
        <v>0</v>
      </c>
      <c r="L36" s="4">
        <v>0</v>
      </c>
      <c r="M36" s="6">
        <v>0</v>
      </c>
      <c r="N36" s="4">
        <v>0</v>
      </c>
      <c r="O36" s="21">
        <v>0</v>
      </c>
    </row>
    <row r="37" spans="1:15" ht="15.75" customHeight="1" x14ac:dyDescent="0.2">
      <c r="B37" s="198" t="s">
        <v>49</v>
      </c>
      <c r="C37" s="94">
        <f t="shared" si="2"/>
        <v>6222</v>
      </c>
      <c r="D37" s="63">
        <v>584</v>
      </c>
      <c r="E37" s="4">
        <v>243</v>
      </c>
      <c r="F37" s="87">
        <v>576</v>
      </c>
      <c r="G37" s="4">
        <v>500</v>
      </c>
      <c r="H37" s="4">
        <v>745</v>
      </c>
      <c r="I37" s="4">
        <v>302</v>
      </c>
      <c r="J37" s="4">
        <v>546</v>
      </c>
      <c r="K37" s="6">
        <v>545</v>
      </c>
      <c r="L37" s="4">
        <v>596</v>
      </c>
      <c r="M37" s="6">
        <v>550</v>
      </c>
      <c r="N37" s="4">
        <v>614</v>
      </c>
      <c r="O37" s="21">
        <v>421</v>
      </c>
    </row>
    <row r="38" spans="1:15" ht="15.75" customHeight="1" x14ac:dyDescent="0.2">
      <c r="B38" s="199" t="s">
        <v>50</v>
      </c>
      <c r="C38" s="94">
        <f t="shared" si="2"/>
        <v>326</v>
      </c>
      <c r="D38" s="95">
        <v>0</v>
      </c>
      <c r="E38" s="96">
        <v>0</v>
      </c>
      <c r="F38" s="96">
        <v>0</v>
      </c>
      <c r="G38" s="96">
        <v>0</v>
      </c>
      <c r="H38" s="96">
        <v>112</v>
      </c>
      <c r="I38" s="96">
        <v>1</v>
      </c>
      <c r="J38" s="96">
        <v>0</v>
      </c>
      <c r="K38" s="160">
        <v>40</v>
      </c>
      <c r="L38" s="96">
        <v>44</v>
      </c>
      <c r="M38" s="160">
        <v>61</v>
      </c>
      <c r="N38" s="96">
        <v>36</v>
      </c>
      <c r="O38" s="97">
        <v>32</v>
      </c>
    </row>
    <row r="39" spans="1:15" ht="15.75" customHeight="1" x14ac:dyDescent="0.25">
      <c r="A39" s="73"/>
      <c r="B39" s="192" t="s">
        <v>37</v>
      </c>
      <c r="C39" s="94">
        <f t="shared" si="2"/>
        <v>4862</v>
      </c>
      <c r="D39" s="98">
        <v>192</v>
      </c>
      <c r="E39" s="4">
        <v>193</v>
      </c>
      <c r="F39" s="4">
        <v>242</v>
      </c>
      <c r="G39" s="4">
        <v>243</v>
      </c>
      <c r="H39" s="93">
        <v>148</v>
      </c>
      <c r="I39" s="99">
        <v>188</v>
      </c>
      <c r="J39" s="100">
        <v>269</v>
      </c>
      <c r="K39" s="163">
        <v>352</v>
      </c>
      <c r="L39" s="4">
        <v>2254</v>
      </c>
      <c r="M39" s="166">
        <v>272</v>
      </c>
      <c r="N39" s="100">
        <v>250</v>
      </c>
      <c r="O39" s="101">
        <v>259</v>
      </c>
    </row>
    <row r="40" spans="1:15" ht="15.75" customHeight="1" x14ac:dyDescent="0.2">
      <c r="A40" s="73"/>
      <c r="B40" s="194" t="s">
        <v>39</v>
      </c>
      <c r="C40" s="94">
        <f t="shared" si="2"/>
        <v>187</v>
      </c>
      <c r="D40" s="98">
        <v>27</v>
      </c>
      <c r="E40" s="100">
        <v>13</v>
      </c>
      <c r="F40" s="4">
        <v>0</v>
      </c>
      <c r="G40" s="4">
        <v>0</v>
      </c>
      <c r="H40" s="93">
        <v>0</v>
      </c>
      <c r="I40" s="99">
        <v>0</v>
      </c>
      <c r="J40" s="100">
        <v>2</v>
      </c>
      <c r="K40" s="163">
        <v>65</v>
      </c>
      <c r="L40" s="4">
        <v>15</v>
      </c>
      <c r="M40" s="6">
        <v>26</v>
      </c>
      <c r="N40" s="100">
        <v>3</v>
      </c>
      <c r="O40" s="101">
        <v>36</v>
      </c>
    </row>
    <row r="41" spans="1:15" ht="15.75" customHeight="1" thickBot="1" x14ac:dyDescent="0.25">
      <c r="A41" s="73"/>
      <c r="B41" s="88" t="s">
        <v>41</v>
      </c>
      <c r="C41" s="94">
        <f t="shared" si="2"/>
        <v>36</v>
      </c>
      <c r="D41" s="98">
        <v>7</v>
      </c>
      <c r="E41" s="100">
        <v>4</v>
      </c>
      <c r="F41" s="4">
        <v>7</v>
      </c>
      <c r="G41" s="10">
        <v>0</v>
      </c>
      <c r="H41" s="4">
        <v>0</v>
      </c>
      <c r="I41" s="100">
        <v>0</v>
      </c>
      <c r="J41" s="46">
        <v>0</v>
      </c>
      <c r="K41" s="163">
        <v>5</v>
      </c>
      <c r="L41" s="10">
        <v>7</v>
      </c>
      <c r="M41" s="6">
        <v>0</v>
      </c>
      <c r="N41" s="100">
        <v>5</v>
      </c>
      <c r="O41" s="47">
        <v>1</v>
      </c>
    </row>
    <row r="42" spans="1:15" ht="15.75" customHeight="1" thickBot="1" x14ac:dyDescent="0.25">
      <c r="A42" s="73"/>
      <c r="B42" s="214" t="s">
        <v>21</v>
      </c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6"/>
    </row>
    <row r="43" spans="1:15" ht="15.75" customHeight="1" x14ac:dyDescent="0.2">
      <c r="A43" s="73"/>
      <c r="B43" s="79" t="s">
        <v>30</v>
      </c>
      <c r="C43" s="90">
        <f t="shared" ref="C43:C45" si="3">SUM(D43:O43)</f>
        <v>3586</v>
      </c>
      <c r="D43" s="62">
        <v>300</v>
      </c>
      <c r="E43" s="9">
        <v>375</v>
      </c>
      <c r="F43" s="9">
        <v>445</v>
      </c>
      <c r="G43" s="9">
        <v>308</v>
      </c>
      <c r="H43" s="9">
        <v>323</v>
      </c>
      <c r="I43" s="9">
        <v>186</v>
      </c>
      <c r="J43" s="9">
        <v>244</v>
      </c>
      <c r="K43" s="11">
        <v>280</v>
      </c>
      <c r="L43" s="9">
        <v>300</v>
      </c>
      <c r="M43" s="26">
        <v>301</v>
      </c>
      <c r="N43" s="9">
        <v>245</v>
      </c>
      <c r="O43" s="102">
        <v>279</v>
      </c>
    </row>
    <row r="44" spans="1:15" ht="15.75" customHeight="1" x14ac:dyDescent="0.2">
      <c r="A44" s="73"/>
      <c r="B44" s="169" t="s">
        <v>49</v>
      </c>
      <c r="C44" s="77">
        <f t="shared" si="3"/>
        <v>1456</v>
      </c>
      <c r="D44" s="63">
        <v>0</v>
      </c>
      <c r="E44" s="4">
        <v>98</v>
      </c>
      <c r="F44" s="4">
        <v>174</v>
      </c>
      <c r="G44" s="4">
        <v>169</v>
      </c>
      <c r="H44" s="4">
        <v>161</v>
      </c>
      <c r="I44" s="4">
        <v>145</v>
      </c>
      <c r="J44" s="4">
        <v>161</v>
      </c>
      <c r="K44" s="6">
        <v>200</v>
      </c>
      <c r="L44" s="4">
        <v>92</v>
      </c>
      <c r="M44" s="63">
        <v>91</v>
      </c>
      <c r="N44" s="1">
        <v>0</v>
      </c>
      <c r="O44" s="103">
        <v>165</v>
      </c>
    </row>
    <row r="45" spans="1:15" ht="14.25" customHeight="1" thickBot="1" x14ac:dyDescent="0.25">
      <c r="A45" s="73"/>
      <c r="B45" s="80" t="s">
        <v>31</v>
      </c>
      <c r="C45" s="92">
        <f t="shared" si="3"/>
        <v>2970</v>
      </c>
      <c r="D45" s="28">
        <v>250</v>
      </c>
      <c r="E45" s="1">
        <v>307</v>
      </c>
      <c r="F45" s="1">
        <v>416</v>
      </c>
      <c r="G45" s="1">
        <v>293</v>
      </c>
      <c r="H45" s="1">
        <v>302</v>
      </c>
      <c r="I45" s="1">
        <v>175</v>
      </c>
      <c r="J45" s="1">
        <v>0</v>
      </c>
      <c r="K45" s="5">
        <v>272</v>
      </c>
      <c r="L45" s="1">
        <v>289</v>
      </c>
      <c r="M45" s="28">
        <v>265</v>
      </c>
      <c r="N45" s="1">
        <v>118</v>
      </c>
      <c r="O45" s="17">
        <v>283</v>
      </c>
    </row>
    <row r="46" spans="1:15" ht="15.75" customHeight="1" thickBot="1" x14ac:dyDescent="0.25">
      <c r="A46" s="73"/>
      <c r="B46" s="208" t="s">
        <v>51</v>
      </c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10"/>
    </row>
    <row r="47" spans="1:15" ht="16.5" customHeight="1" x14ac:dyDescent="0.2">
      <c r="A47" s="73"/>
      <c r="B47" s="79" t="s">
        <v>30</v>
      </c>
      <c r="C47" s="104">
        <f>SUM(D47:O47)</f>
        <v>0</v>
      </c>
      <c r="D47" s="105"/>
      <c r="E47" s="106"/>
      <c r="F47" s="107"/>
      <c r="G47" s="108"/>
      <c r="H47" s="109"/>
      <c r="I47" s="106"/>
      <c r="J47" s="108"/>
      <c r="K47" s="56"/>
      <c r="L47" s="108"/>
      <c r="M47" s="110"/>
      <c r="N47" s="111"/>
      <c r="O47" s="112"/>
    </row>
    <row r="48" spans="1:15" ht="15.75" customHeight="1" x14ac:dyDescent="0.2">
      <c r="A48" s="73"/>
      <c r="B48" s="76" t="s">
        <v>31</v>
      </c>
      <c r="C48" s="113">
        <f>SUM(D48:O48)</f>
        <v>0</v>
      </c>
      <c r="D48" s="175"/>
      <c r="E48" s="176"/>
      <c r="F48" s="177"/>
      <c r="G48" s="176"/>
      <c r="H48" s="176"/>
      <c r="I48" s="176"/>
      <c r="J48" s="176"/>
      <c r="K48" s="178"/>
      <c r="L48" s="176"/>
      <c r="M48" s="114"/>
      <c r="N48" s="115"/>
      <c r="O48" s="116"/>
    </row>
    <row r="49" spans="1:15" ht="15.75" customHeight="1" x14ac:dyDescent="0.2">
      <c r="A49" s="73"/>
      <c r="B49" s="80" t="s">
        <v>44</v>
      </c>
      <c r="C49" s="125">
        <f>SUM(D49:O49)</f>
        <v>2376</v>
      </c>
      <c r="D49" s="171">
        <v>176</v>
      </c>
      <c r="E49" s="3">
        <v>250</v>
      </c>
      <c r="F49" s="172">
        <v>194</v>
      </c>
      <c r="G49" s="40">
        <v>219</v>
      </c>
      <c r="H49" s="3">
        <v>194</v>
      </c>
      <c r="I49" s="41">
        <v>201</v>
      </c>
      <c r="J49" s="41">
        <v>198</v>
      </c>
      <c r="K49" s="42">
        <v>230</v>
      </c>
      <c r="L49" s="41">
        <v>194</v>
      </c>
      <c r="M49" s="62">
        <v>191</v>
      </c>
      <c r="N49" s="173">
        <v>157</v>
      </c>
      <c r="O49" s="174">
        <v>172</v>
      </c>
    </row>
    <row r="50" spans="1:15" ht="14.25" customHeight="1" thickBot="1" x14ac:dyDescent="0.25">
      <c r="A50" s="73"/>
      <c r="B50" s="117" t="s">
        <v>37</v>
      </c>
      <c r="C50" s="118">
        <f>SUM(D50:O50)</f>
        <v>0</v>
      </c>
      <c r="D50" s="119"/>
      <c r="E50" s="57"/>
      <c r="F50" s="120"/>
      <c r="G50" s="121"/>
      <c r="H50" s="57"/>
      <c r="I50" s="57"/>
      <c r="J50" s="121"/>
      <c r="K50" s="56"/>
      <c r="L50" s="121"/>
      <c r="M50" s="122"/>
      <c r="N50" s="123"/>
      <c r="O50" s="124"/>
    </row>
    <row r="51" spans="1:15" ht="15.75" customHeight="1" thickBot="1" x14ac:dyDescent="0.25">
      <c r="A51" s="73"/>
      <c r="B51" s="208" t="s">
        <v>25</v>
      </c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10"/>
    </row>
    <row r="52" spans="1:15" ht="15.75" customHeight="1" x14ac:dyDescent="0.2">
      <c r="A52" s="73"/>
      <c r="B52" s="79" t="s">
        <v>30</v>
      </c>
      <c r="C52" s="125">
        <f>SUM(D52:O52)</f>
        <v>0</v>
      </c>
      <c r="D52" s="51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5">
        <v>0</v>
      </c>
    </row>
    <row r="53" spans="1:15" ht="15.75" customHeight="1" x14ac:dyDescent="0.2">
      <c r="A53" s="73"/>
      <c r="B53" s="80" t="s">
        <v>31</v>
      </c>
      <c r="C53" s="77">
        <f>SUM(D53:O53)</f>
        <v>0</v>
      </c>
      <c r="D53" s="52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5">
        <v>0</v>
      </c>
      <c r="L53" s="1">
        <v>0</v>
      </c>
      <c r="M53" s="1">
        <v>0</v>
      </c>
      <c r="N53" s="1">
        <v>0</v>
      </c>
      <c r="O53" s="12">
        <v>0</v>
      </c>
    </row>
    <row r="54" spans="1:15" ht="15.75" customHeight="1" x14ac:dyDescent="0.2">
      <c r="A54" s="73"/>
      <c r="B54" s="169" t="s">
        <v>44</v>
      </c>
      <c r="C54" s="113">
        <f>SUM(D54:O54)</f>
        <v>0</v>
      </c>
      <c r="D54" s="127"/>
      <c r="E54" s="128"/>
      <c r="F54" s="128"/>
      <c r="G54" s="128"/>
      <c r="H54" s="128"/>
      <c r="I54" s="128"/>
      <c r="J54" s="128"/>
      <c r="K54" s="129"/>
      <c r="L54" s="128"/>
      <c r="M54" s="128"/>
      <c r="N54" s="128"/>
      <c r="O54" s="130"/>
    </row>
    <row r="55" spans="1:15" ht="15.75" customHeight="1" thickBot="1" x14ac:dyDescent="0.25">
      <c r="B55" s="117" t="s">
        <v>37</v>
      </c>
      <c r="C55" s="131">
        <f>SUM(D55:O55)</f>
        <v>0</v>
      </c>
      <c r="D55" s="134">
        <v>0</v>
      </c>
      <c r="E55" s="16">
        <v>0</v>
      </c>
      <c r="F55" s="10">
        <v>0</v>
      </c>
      <c r="G55" s="16">
        <v>0</v>
      </c>
      <c r="H55" s="16">
        <v>0</v>
      </c>
      <c r="I55" s="16">
        <v>0</v>
      </c>
      <c r="J55" s="16">
        <v>0</v>
      </c>
      <c r="K55" s="22">
        <v>0</v>
      </c>
      <c r="L55" s="16">
        <v>0</v>
      </c>
      <c r="M55" s="16">
        <v>0</v>
      </c>
      <c r="N55" s="16">
        <v>0</v>
      </c>
      <c r="O55" s="132">
        <v>0</v>
      </c>
    </row>
    <row r="56" spans="1:15" ht="15.75" customHeight="1" thickBot="1" x14ac:dyDescent="0.25">
      <c r="A56" s="73"/>
      <c r="B56" s="208" t="s">
        <v>19</v>
      </c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10"/>
    </row>
    <row r="57" spans="1:15" ht="15.75" customHeight="1" x14ac:dyDescent="0.2">
      <c r="A57" s="73"/>
      <c r="B57" s="79" t="s">
        <v>30</v>
      </c>
      <c r="C57" s="125">
        <f t="shared" ref="C57:C62" si="4">SUM(D57:O57)</f>
        <v>225</v>
      </c>
      <c r="D57" s="51">
        <v>225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25">
        <v>0</v>
      </c>
    </row>
    <row r="58" spans="1:15" ht="15.75" customHeight="1" x14ac:dyDescent="0.2">
      <c r="A58" s="73"/>
      <c r="B58" s="80" t="s">
        <v>31</v>
      </c>
      <c r="C58" s="77">
        <f t="shared" si="4"/>
        <v>301</v>
      </c>
      <c r="D58" s="52">
        <v>301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2">
        <v>0</v>
      </c>
    </row>
    <row r="59" spans="1:15" ht="15.75" customHeight="1" x14ac:dyDescent="0.2">
      <c r="A59" s="73"/>
      <c r="B59" s="200" t="s">
        <v>50</v>
      </c>
      <c r="C59" s="77">
        <f t="shared" si="4"/>
        <v>93</v>
      </c>
      <c r="D59" s="52">
        <v>5</v>
      </c>
      <c r="E59" s="1">
        <v>0</v>
      </c>
      <c r="F59" s="5">
        <v>0</v>
      </c>
      <c r="G59" s="5">
        <v>0</v>
      </c>
      <c r="H59" s="5">
        <v>0</v>
      </c>
      <c r="I59" s="5">
        <v>45</v>
      </c>
      <c r="J59" s="30">
        <v>43</v>
      </c>
      <c r="K59" s="5">
        <v>0</v>
      </c>
      <c r="L59" s="1">
        <v>0</v>
      </c>
      <c r="M59" s="1">
        <v>0</v>
      </c>
      <c r="N59" s="1">
        <v>0</v>
      </c>
      <c r="O59" s="12">
        <v>0</v>
      </c>
    </row>
    <row r="60" spans="1:15" ht="15.75" customHeight="1" x14ac:dyDescent="0.2">
      <c r="A60" s="73"/>
      <c r="B60" s="169" t="s">
        <v>44</v>
      </c>
      <c r="C60" s="77">
        <f t="shared" si="4"/>
        <v>3264</v>
      </c>
      <c r="D60" s="52">
        <v>306</v>
      </c>
      <c r="E60" s="1">
        <v>281</v>
      </c>
      <c r="F60" s="28">
        <v>236</v>
      </c>
      <c r="G60" s="1">
        <v>346</v>
      </c>
      <c r="H60" s="1">
        <v>355</v>
      </c>
      <c r="I60" s="30">
        <v>319</v>
      </c>
      <c r="J60" s="30">
        <v>357</v>
      </c>
      <c r="K60" s="5">
        <v>261</v>
      </c>
      <c r="L60" s="30">
        <v>21</v>
      </c>
      <c r="M60" s="5">
        <v>289</v>
      </c>
      <c r="N60" s="5">
        <v>288</v>
      </c>
      <c r="O60" s="12">
        <v>205</v>
      </c>
    </row>
    <row r="61" spans="1:15" ht="15.75" customHeight="1" x14ac:dyDescent="0.2">
      <c r="A61" s="73"/>
      <c r="B61" s="133" t="s">
        <v>37</v>
      </c>
      <c r="C61" s="77">
        <f t="shared" si="4"/>
        <v>83</v>
      </c>
      <c r="D61" s="52">
        <v>10</v>
      </c>
      <c r="E61" s="1">
        <v>5</v>
      </c>
      <c r="F61" s="28">
        <v>5</v>
      </c>
      <c r="G61" s="1">
        <v>7</v>
      </c>
      <c r="H61" s="3">
        <v>2</v>
      </c>
      <c r="I61" s="1">
        <v>2</v>
      </c>
      <c r="J61" s="1">
        <v>6</v>
      </c>
      <c r="K61" s="164">
        <v>4</v>
      </c>
      <c r="L61" s="1">
        <v>10</v>
      </c>
      <c r="M61" s="5">
        <v>26</v>
      </c>
      <c r="N61" s="5">
        <v>4</v>
      </c>
      <c r="O61" s="12">
        <v>2</v>
      </c>
    </row>
    <row r="62" spans="1:15" ht="15.75" customHeight="1" thickBot="1" x14ac:dyDescent="0.25">
      <c r="A62" s="73"/>
      <c r="B62" s="117" t="s">
        <v>52</v>
      </c>
      <c r="C62" s="77">
        <f t="shared" si="4"/>
        <v>207</v>
      </c>
      <c r="D62" s="134">
        <v>0</v>
      </c>
      <c r="E62" s="16">
        <v>12</v>
      </c>
      <c r="F62" s="135">
        <v>29</v>
      </c>
      <c r="G62" s="16">
        <v>14</v>
      </c>
      <c r="H62" s="16">
        <v>7</v>
      </c>
      <c r="I62" s="10">
        <v>26</v>
      </c>
      <c r="J62" s="16">
        <v>16</v>
      </c>
      <c r="K62" s="22">
        <v>21</v>
      </c>
      <c r="L62" s="16">
        <v>21</v>
      </c>
      <c r="M62" s="22">
        <v>19</v>
      </c>
      <c r="N62" s="22">
        <v>22</v>
      </c>
      <c r="O62" s="136">
        <v>20</v>
      </c>
    </row>
    <row r="63" spans="1:15" ht="15.75" customHeight="1" thickBot="1" x14ac:dyDescent="0.25">
      <c r="A63" s="73"/>
      <c r="B63" s="208" t="s">
        <v>14</v>
      </c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10"/>
    </row>
    <row r="64" spans="1:15" ht="15.75" customHeight="1" x14ac:dyDescent="0.2">
      <c r="A64" s="73"/>
      <c r="B64" s="79" t="s">
        <v>30</v>
      </c>
      <c r="C64" s="125">
        <f>SUM(D64:O64)</f>
        <v>3253</v>
      </c>
      <c r="D64" s="61">
        <v>115</v>
      </c>
      <c r="E64" s="9">
        <v>353</v>
      </c>
      <c r="F64" s="62">
        <v>458</v>
      </c>
      <c r="G64" s="3">
        <v>321</v>
      </c>
      <c r="H64" s="126">
        <v>315</v>
      </c>
      <c r="I64" s="1">
        <v>269</v>
      </c>
      <c r="J64" s="9">
        <v>276</v>
      </c>
      <c r="K64" s="5">
        <v>274</v>
      </c>
      <c r="L64" s="9">
        <v>255</v>
      </c>
      <c r="M64" s="5">
        <v>239</v>
      </c>
      <c r="N64" s="3">
        <v>218</v>
      </c>
      <c r="O64" s="25">
        <v>160</v>
      </c>
    </row>
    <row r="65" spans="1:15" ht="15.75" customHeight="1" x14ac:dyDescent="0.2">
      <c r="A65" s="73"/>
      <c r="B65" s="80" t="s">
        <v>31</v>
      </c>
      <c r="C65" s="77">
        <f>SUM(D65:O65)</f>
        <v>2813</v>
      </c>
      <c r="D65" s="52">
        <v>190</v>
      </c>
      <c r="E65" s="1">
        <v>369</v>
      </c>
      <c r="F65" s="28">
        <v>524</v>
      </c>
      <c r="G65" s="1">
        <v>403</v>
      </c>
      <c r="H65" s="7">
        <v>366</v>
      </c>
      <c r="I65" s="1">
        <v>295</v>
      </c>
      <c r="J65" s="1">
        <v>0</v>
      </c>
      <c r="K65" s="5">
        <v>116</v>
      </c>
      <c r="L65" s="1">
        <v>169</v>
      </c>
      <c r="M65" s="5">
        <v>194</v>
      </c>
      <c r="N65" s="5">
        <v>133</v>
      </c>
      <c r="O65" s="12">
        <v>54</v>
      </c>
    </row>
    <row r="66" spans="1:15" ht="15.75" customHeight="1" x14ac:dyDescent="0.2">
      <c r="A66" s="73"/>
      <c r="B66" s="169" t="s">
        <v>44</v>
      </c>
      <c r="C66" s="77">
        <f>SUM(D66:O66)</f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1">
        <v>0</v>
      </c>
      <c r="K66" s="5">
        <v>0</v>
      </c>
      <c r="L66" s="1">
        <v>0</v>
      </c>
      <c r="M66" s="1">
        <v>0</v>
      </c>
      <c r="N66" s="1">
        <v>0</v>
      </c>
      <c r="O66" s="12">
        <v>0</v>
      </c>
    </row>
    <row r="67" spans="1:15" ht="15.75" customHeight="1" thickBot="1" x14ac:dyDescent="0.25">
      <c r="A67" s="73"/>
      <c r="B67" s="117" t="s">
        <v>37</v>
      </c>
      <c r="C67" s="131">
        <f>SUM(D67:O67)</f>
        <v>400</v>
      </c>
      <c r="D67" s="5">
        <v>0</v>
      </c>
      <c r="E67" s="66">
        <v>15</v>
      </c>
      <c r="F67" s="126">
        <v>15</v>
      </c>
      <c r="G67" s="66">
        <v>55</v>
      </c>
      <c r="H67" s="1">
        <v>50</v>
      </c>
      <c r="I67" s="5">
        <v>50</v>
      </c>
      <c r="J67" s="16">
        <v>50</v>
      </c>
      <c r="K67" s="68">
        <v>38</v>
      </c>
      <c r="L67" s="16">
        <v>30</v>
      </c>
      <c r="M67" s="68">
        <v>45</v>
      </c>
      <c r="N67" s="68">
        <v>30</v>
      </c>
      <c r="O67" s="136">
        <v>22</v>
      </c>
    </row>
    <row r="68" spans="1:15" ht="15.75" customHeight="1" thickBot="1" x14ac:dyDescent="0.25">
      <c r="A68" s="73"/>
      <c r="B68" s="208" t="s">
        <v>15</v>
      </c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10"/>
    </row>
    <row r="69" spans="1:15" ht="15.75" customHeight="1" x14ac:dyDescent="0.2">
      <c r="A69" s="73"/>
      <c r="B69" s="79" t="s">
        <v>30</v>
      </c>
      <c r="C69" s="90">
        <f>SUM(D69:O69)</f>
        <v>1814</v>
      </c>
      <c r="D69" s="62">
        <v>183</v>
      </c>
      <c r="E69" s="3">
        <v>159</v>
      </c>
      <c r="F69" s="9">
        <v>160</v>
      </c>
      <c r="G69" s="62">
        <v>189</v>
      </c>
      <c r="H69" s="1">
        <v>156</v>
      </c>
      <c r="I69" s="43">
        <v>114</v>
      </c>
      <c r="J69" s="9">
        <v>132</v>
      </c>
      <c r="K69" s="8">
        <v>150</v>
      </c>
      <c r="L69" s="9">
        <v>178</v>
      </c>
      <c r="M69" s="8">
        <v>187</v>
      </c>
      <c r="N69" s="3">
        <v>135</v>
      </c>
      <c r="O69" s="25">
        <v>71</v>
      </c>
    </row>
    <row r="70" spans="1:15" ht="15.75" customHeight="1" x14ac:dyDescent="0.2">
      <c r="A70" s="73"/>
      <c r="B70" s="80" t="s">
        <v>31</v>
      </c>
      <c r="C70" s="92">
        <f>SUM(D70:O70)</f>
        <v>1631</v>
      </c>
      <c r="D70" s="28">
        <v>0</v>
      </c>
      <c r="E70" s="30">
        <v>159</v>
      </c>
      <c r="F70" s="1">
        <v>160</v>
      </c>
      <c r="G70" s="28">
        <v>189</v>
      </c>
      <c r="H70" s="1">
        <v>156</v>
      </c>
      <c r="I70" s="43">
        <v>114</v>
      </c>
      <c r="J70" s="1">
        <v>132</v>
      </c>
      <c r="K70" s="5">
        <v>150</v>
      </c>
      <c r="L70" s="1">
        <v>178</v>
      </c>
      <c r="M70" s="5">
        <v>187</v>
      </c>
      <c r="N70" s="1">
        <v>135</v>
      </c>
      <c r="O70" s="13">
        <v>71</v>
      </c>
    </row>
    <row r="71" spans="1:15" ht="15.75" customHeight="1" x14ac:dyDescent="0.2">
      <c r="A71" s="73"/>
      <c r="B71" s="168" t="s">
        <v>49</v>
      </c>
      <c r="C71" s="94">
        <f>SUM(D71:O71)</f>
        <v>0</v>
      </c>
      <c r="D71" s="63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6">
        <v>0</v>
      </c>
      <c r="L71" s="4">
        <v>0</v>
      </c>
      <c r="M71" s="6">
        <v>0</v>
      </c>
      <c r="N71" s="3">
        <v>0</v>
      </c>
      <c r="O71" s="13">
        <v>0</v>
      </c>
    </row>
    <row r="72" spans="1:15" ht="15.75" customHeight="1" thickBot="1" x14ac:dyDescent="0.25">
      <c r="A72" s="73"/>
      <c r="B72" s="137" t="s">
        <v>37</v>
      </c>
      <c r="C72" s="89">
        <f>SUM(D72:O72)</f>
        <v>0</v>
      </c>
      <c r="D72" s="63">
        <v>0</v>
      </c>
      <c r="E72" s="4">
        <v>0</v>
      </c>
      <c r="F72" s="10">
        <v>0</v>
      </c>
      <c r="G72" s="6">
        <v>0</v>
      </c>
      <c r="H72" s="4">
        <v>0</v>
      </c>
      <c r="I72" s="43">
        <v>0</v>
      </c>
      <c r="J72" s="46">
        <v>0</v>
      </c>
      <c r="K72" s="45">
        <v>0</v>
      </c>
      <c r="L72" s="10">
        <v>0</v>
      </c>
      <c r="M72" s="6">
        <v>0</v>
      </c>
      <c r="N72" s="6">
        <v>0</v>
      </c>
      <c r="O72" s="33">
        <v>0</v>
      </c>
    </row>
    <row r="73" spans="1:15" ht="15.75" customHeight="1" thickBot="1" x14ac:dyDescent="0.25">
      <c r="A73" s="73"/>
      <c r="B73" s="208" t="s">
        <v>53</v>
      </c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10"/>
    </row>
    <row r="74" spans="1:15" ht="15.75" customHeight="1" x14ac:dyDescent="0.2">
      <c r="A74" s="73"/>
      <c r="B74" s="79" t="s">
        <v>30</v>
      </c>
      <c r="C74" s="90">
        <f>SUM(D74:O74)</f>
        <v>1121</v>
      </c>
      <c r="D74" s="62">
        <v>264</v>
      </c>
      <c r="E74" s="3">
        <v>276</v>
      </c>
      <c r="F74" s="9">
        <v>12</v>
      </c>
      <c r="G74" s="62">
        <v>0</v>
      </c>
      <c r="H74" s="1">
        <v>15</v>
      </c>
      <c r="I74" s="43">
        <v>113</v>
      </c>
      <c r="J74" s="9">
        <v>112</v>
      </c>
      <c r="K74" s="8">
        <v>112</v>
      </c>
      <c r="L74" s="9">
        <v>112</v>
      </c>
      <c r="M74" s="39">
        <v>0</v>
      </c>
      <c r="N74" s="3">
        <v>0</v>
      </c>
      <c r="O74" s="25">
        <v>105</v>
      </c>
    </row>
    <row r="75" spans="1:15" ht="15.75" customHeight="1" x14ac:dyDescent="0.2">
      <c r="A75" s="73"/>
      <c r="B75" s="80" t="s">
        <v>31</v>
      </c>
      <c r="C75" s="92">
        <f>SUM(D75:O75)</f>
        <v>0</v>
      </c>
      <c r="D75" s="28">
        <v>0</v>
      </c>
      <c r="E75" s="1">
        <v>0</v>
      </c>
      <c r="F75" s="1">
        <v>0</v>
      </c>
      <c r="G75" s="28">
        <v>0</v>
      </c>
      <c r="H75" s="1">
        <v>0</v>
      </c>
      <c r="I75" s="43">
        <v>0</v>
      </c>
      <c r="J75" s="1">
        <v>0</v>
      </c>
      <c r="K75" s="5">
        <v>0</v>
      </c>
      <c r="L75" s="1">
        <v>0</v>
      </c>
      <c r="M75" s="5">
        <v>0</v>
      </c>
      <c r="N75" s="1">
        <v>0</v>
      </c>
      <c r="O75" s="12">
        <v>0</v>
      </c>
    </row>
    <row r="76" spans="1:15" ht="15.75" customHeight="1" thickBot="1" x14ac:dyDescent="0.25">
      <c r="A76" s="73"/>
      <c r="B76" s="170" t="s">
        <v>49</v>
      </c>
      <c r="C76" s="162">
        <f>SUM(D76:O76)</f>
        <v>535</v>
      </c>
      <c r="D76" s="64">
        <v>51</v>
      </c>
      <c r="E76" s="10">
        <v>0</v>
      </c>
      <c r="F76" s="10">
        <v>0</v>
      </c>
      <c r="G76" s="64">
        <v>0</v>
      </c>
      <c r="H76" s="10">
        <v>0</v>
      </c>
      <c r="I76" s="46">
        <v>0</v>
      </c>
      <c r="J76" s="54">
        <v>0</v>
      </c>
      <c r="K76" s="14">
        <v>80</v>
      </c>
      <c r="L76" s="10">
        <v>143</v>
      </c>
      <c r="M76" s="5">
        <v>82</v>
      </c>
      <c r="N76" s="1">
        <v>55</v>
      </c>
      <c r="O76" s="12">
        <v>124</v>
      </c>
    </row>
    <row r="77" spans="1:15" ht="15.75" customHeight="1" thickBot="1" x14ac:dyDescent="0.25">
      <c r="A77" s="73"/>
      <c r="B77" s="208" t="s">
        <v>54</v>
      </c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09"/>
      <c r="O77" s="210"/>
    </row>
    <row r="78" spans="1:15" ht="17.25" customHeight="1" x14ac:dyDescent="0.2">
      <c r="A78" s="73"/>
      <c r="B78" s="79" t="s">
        <v>30</v>
      </c>
      <c r="C78" s="125">
        <f>SUM(D78:O78)</f>
        <v>2204</v>
      </c>
      <c r="D78" s="62">
        <v>91</v>
      </c>
      <c r="E78" s="3">
        <v>93</v>
      </c>
      <c r="F78" s="62">
        <v>148</v>
      </c>
      <c r="G78" s="3">
        <v>282</v>
      </c>
      <c r="H78" s="126">
        <v>216</v>
      </c>
      <c r="I78" s="3">
        <v>201</v>
      </c>
      <c r="J78" s="9">
        <v>188</v>
      </c>
      <c r="K78" s="68">
        <v>260</v>
      </c>
      <c r="L78" s="9">
        <v>265</v>
      </c>
      <c r="M78" s="8">
        <v>157</v>
      </c>
      <c r="N78" s="3">
        <v>110</v>
      </c>
      <c r="O78" s="25">
        <v>193</v>
      </c>
    </row>
    <row r="79" spans="1:15" ht="15.75" customHeight="1" x14ac:dyDescent="0.2">
      <c r="A79" s="73"/>
      <c r="B79" s="80" t="s">
        <v>31</v>
      </c>
      <c r="C79" s="77">
        <f>SUM(D79:O79)</f>
        <v>2204</v>
      </c>
      <c r="D79" s="82">
        <v>91</v>
      </c>
      <c r="E79" s="1">
        <v>93</v>
      </c>
      <c r="F79" s="28">
        <v>148</v>
      </c>
      <c r="G79" s="1">
        <v>282</v>
      </c>
      <c r="H79" s="1">
        <v>216</v>
      </c>
      <c r="I79" s="1">
        <v>201</v>
      </c>
      <c r="J79" s="1">
        <v>188</v>
      </c>
      <c r="K79" s="5">
        <v>260</v>
      </c>
      <c r="L79" s="1">
        <v>265</v>
      </c>
      <c r="M79" s="5">
        <v>157</v>
      </c>
      <c r="N79" s="5">
        <v>110</v>
      </c>
      <c r="O79" s="12">
        <v>193</v>
      </c>
    </row>
    <row r="80" spans="1:15" ht="15.75" customHeight="1" x14ac:dyDescent="0.2">
      <c r="B80" s="169" t="s">
        <v>44</v>
      </c>
      <c r="C80" s="77">
        <f>SUM(D80:O80)</f>
        <v>1718</v>
      </c>
      <c r="D80" s="28">
        <v>6</v>
      </c>
      <c r="E80" s="1">
        <v>140</v>
      </c>
      <c r="F80" s="28">
        <v>174</v>
      </c>
      <c r="G80" s="1">
        <v>195</v>
      </c>
      <c r="H80" s="1">
        <v>174</v>
      </c>
      <c r="I80" s="1">
        <v>187</v>
      </c>
      <c r="J80" s="1">
        <v>264</v>
      </c>
      <c r="K80" s="5">
        <v>133</v>
      </c>
      <c r="L80" s="1">
        <v>280</v>
      </c>
      <c r="M80" s="5">
        <v>12</v>
      </c>
      <c r="N80" s="5">
        <v>10</v>
      </c>
      <c r="O80" s="12">
        <v>143</v>
      </c>
    </row>
    <row r="81" spans="1:15" ht="15.75" customHeight="1" x14ac:dyDescent="0.2">
      <c r="A81" s="73"/>
      <c r="B81" s="137" t="s">
        <v>37</v>
      </c>
      <c r="C81" s="89">
        <f>SUM(D81:O81)</f>
        <v>84</v>
      </c>
      <c r="D81" s="63">
        <v>1</v>
      </c>
      <c r="E81" s="4">
        <v>7</v>
      </c>
      <c r="F81" s="1">
        <v>10</v>
      </c>
      <c r="G81" s="4">
        <v>17</v>
      </c>
      <c r="H81" s="4">
        <v>28</v>
      </c>
      <c r="I81" s="4">
        <v>10</v>
      </c>
      <c r="J81" s="4">
        <v>4</v>
      </c>
      <c r="K81" s="6">
        <v>5</v>
      </c>
      <c r="L81" s="4">
        <v>0</v>
      </c>
      <c r="M81" s="6">
        <v>0</v>
      </c>
      <c r="N81" s="6">
        <v>1</v>
      </c>
      <c r="O81" s="21">
        <v>1</v>
      </c>
    </row>
    <row r="82" spans="1:15" ht="15.75" customHeight="1" thickBot="1" x14ac:dyDescent="0.25">
      <c r="A82" s="73"/>
      <c r="B82" s="142" t="s">
        <v>52</v>
      </c>
      <c r="C82" s="85">
        <f>SUM(D82:O82)</f>
        <v>62</v>
      </c>
      <c r="D82" s="64">
        <v>5</v>
      </c>
      <c r="E82" s="10">
        <v>6</v>
      </c>
      <c r="F82" s="16">
        <v>1</v>
      </c>
      <c r="G82" s="14">
        <v>5</v>
      </c>
      <c r="H82" s="10">
        <v>0</v>
      </c>
      <c r="I82" s="10">
        <v>12</v>
      </c>
      <c r="J82" s="10">
        <v>14</v>
      </c>
      <c r="K82" s="6">
        <v>8</v>
      </c>
      <c r="L82" s="10">
        <v>1</v>
      </c>
      <c r="M82" s="6">
        <v>8</v>
      </c>
      <c r="N82" s="6">
        <v>0</v>
      </c>
      <c r="O82" s="33">
        <v>2</v>
      </c>
    </row>
    <row r="83" spans="1:15" ht="15.75" customHeight="1" thickBot="1" x14ac:dyDescent="0.25">
      <c r="A83" s="73"/>
      <c r="B83" s="208" t="s">
        <v>55</v>
      </c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209"/>
      <c r="O83" s="210"/>
    </row>
    <row r="84" spans="1:15" ht="15.75" customHeight="1" x14ac:dyDescent="0.2">
      <c r="A84" s="73"/>
      <c r="B84" s="79" t="s">
        <v>30</v>
      </c>
      <c r="C84" s="90">
        <f t="shared" ref="C84:C89" si="5">SUM(D84:O84)</f>
        <v>0</v>
      </c>
      <c r="D84" s="34">
        <v>0</v>
      </c>
      <c r="E84" s="11">
        <v>0</v>
      </c>
      <c r="F84" s="9">
        <v>0</v>
      </c>
      <c r="G84" s="62">
        <v>0</v>
      </c>
      <c r="H84" s="3">
        <v>0</v>
      </c>
      <c r="I84" s="43">
        <v>0</v>
      </c>
      <c r="J84" s="49">
        <v>0</v>
      </c>
      <c r="K84" s="8">
        <v>0</v>
      </c>
      <c r="L84" s="9">
        <v>0</v>
      </c>
      <c r="M84" s="8">
        <v>0</v>
      </c>
      <c r="N84" s="3">
        <v>0</v>
      </c>
      <c r="O84" s="25">
        <v>0</v>
      </c>
    </row>
    <row r="85" spans="1:15" ht="15.75" customHeight="1" x14ac:dyDescent="0.2">
      <c r="A85" s="73"/>
      <c r="B85" s="80" t="s">
        <v>31</v>
      </c>
      <c r="C85" s="92">
        <f t="shared" si="5"/>
        <v>0</v>
      </c>
      <c r="D85" s="37">
        <v>0</v>
      </c>
      <c r="E85" s="8">
        <v>0</v>
      </c>
      <c r="F85" s="1">
        <v>0</v>
      </c>
      <c r="G85" s="28">
        <v>0</v>
      </c>
      <c r="H85" s="1">
        <v>0</v>
      </c>
      <c r="I85" s="1">
        <v>0</v>
      </c>
      <c r="J85" s="50">
        <v>0</v>
      </c>
      <c r="K85" s="5">
        <v>0</v>
      </c>
      <c r="L85" s="1">
        <v>0</v>
      </c>
      <c r="M85" s="5">
        <v>0</v>
      </c>
      <c r="N85" s="3">
        <v>0</v>
      </c>
      <c r="O85" s="13">
        <v>0</v>
      </c>
    </row>
    <row r="86" spans="1:15" ht="15.75" customHeight="1" x14ac:dyDescent="0.2">
      <c r="A86" s="73"/>
      <c r="B86" s="200" t="s">
        <v>50</v>
      </c>
      <c r="C86" s="92">
        <f t="shared" si="5"/>
        <v>0</v>
      </c>
      <c r="D86" s="63">
        <v>0</v>
      </c>
      <c r="E86" s="4">
        <v>0</v>
      </c>
      <c r="F86" s="4">
        <v>0</v>
      </c>
      <c r="G86" s="63">
        <v>0</v>
      </c>
      <c r="H86" s="3">
        <v>0</v>
      </c>
      <c r="I86" s="1">
        <v>0</v>
      </c>
      <c r="J86" s="93">
        <v>0</v>
      </c>
      <c r="K86" s="6">
        <v>0</v>
      </c>
      <c r="L86" s="1">
        <v>0</v>
      </c>
      <c r="M86" s="63">
        <v>0</v>
      </c>
      <c r="N86" s="66">
        <v>0</v>
      </c>
      <c r="O86" s="67">
        <v>0</v>
      </c>
    </row>
    <row r="87" spans="1:15" ht="15.75" customHeight="1" x14ac:dyDescent="0.2">
      <c r="A87" s="73"/>
      <c r="B87" s="168" t="s">
        <v>49</v>
      </c>
      <c r="C87" s="94">
        <f t="shared" si="5"/>
        <v>0</v>
      </c>
      <c r="D87" s="63">
        <v>0</v>
      </c>
      <c r="E87" s="93">
        <v>0</v>
      </c>
      <c r="F87" s="4">
        <v>0</v>
      </c>
      <c r="G87" s="63">
        <v>0</v>
      </c>
      <c r="H87" s="3">
        <v>0</v>
      </c>
      <c r="I87" s="3">
        <v>0</v>
      </c>
      <c r="J87" s="1">
        <v>0</v>
      </c>
      <c r="K87" s="48">
        <v>0</v>
      </c>
      <c r="L87" s="50">
        <v>0</v>
      </c>
      <c r="M87" s="138">
        <v>0</v>
      </c>
      <c r="N87" s="93">
        <v>0</v>
      </c>
      <c r="O87" s="139">
        <v>0</v>
      </c>
    </row>
    <row r="88" spans="1:15" ht="15.75" customHeight="1" x14ac:dyDescent="0.2">
      <c r="A88" s="73"/>
      <c r="B88" s="137" t="s">
        <v>37</v>
      </c>
      <c r="C88" s="89">
        <f t="shared" si="5"/>
        <v>3</v>
      </c>
      <c r="D88" s="63">
        <v>3</v>
      </c>
      <c r="E88" s="4">
        <v>0</v>
      </c>
      <c r="F88" s="1">
        <v>0</v>
      </c>
      <c r="G88" s="6">
        <v>0</v>
      </c>
      <c r="H88" s="4">
        <v>0</v>
      </c>
      <c r="I88" s="4">
        <v>0</v>
      </c>
      <c r="J88" s="4">
        <v>0</v>
      </c>
      <c r="K88" s="6">
        <v>0</v>
      </c>
      <c r="L88" s="4">
        <v>0</v>
      </c>
      <c r="M88" s="6">
        <v>0</v>
      </c>
      <c r="N88" s="6">
        <v>0</v>
      </c>
      <c r="O88" s="21">
        <v>0</v>
      </c>
    </row>
    <row r="89" spans="1:15" ht="15.75" customHeight="1" thickBot="1" x14ac:dyDescent="0.25">
      <c r="A89" s="73"/>
      <c r="B89" s="137" t="s">
        <v>52</v>
      </c>
      <c r="C89" s="89">
        <f t="shared" si="5"/>
        <v>0</v>
      </c>
      <c r="D89" s="63">
        <v>0</v>
      </c>
      <c r="E89" s="4">
        <v>0</v>
      </c>
      <c r="F89" s="16">
        <v>0</v>
      </c>
      <c r="G89" s="6">
        <v>0</v>
      </c>
      <c r="H89" s="4">
        <v>0</v>
      </c>
      <c r="I89" s="4">
        <v>0</v>
      </c>
      <c r="J89" s="10">
        <v>0</v>
      </c>
      <c r="K89" s="6">
        <v>0</v>
      </c>
      <c r="L89" s="10">
        <v>0</v>
      </c>
      <c r="M89" s="6">
        <v>0</v>
      </c>
      <c r="N89" s="6">
        <v>0</v>
      </c>
      <c r="O89" s="33">
        <v>0</v>
      </c>
    </row>
    <row r="90" spans="1:15" ht="15.75" customHeight="1" thickBot="1" x14ac:dyDescent="0.25">
      <c r="B90" s="208" t="s">
        <v>20</v>
      </c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10"/>
    </row>
    <row r="91" spans="1:15" ht="15.75" customHeight="1" x14ac:dyDescent="0.2">
      <c r="B91" s="74" t="s">
        <v>30</v>
      </c>
      <c r="C91" s="75">
        <f>SUM(D91:O91)</f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25">
        <v>0</v>
      </c>
    </row>
    <row r="92" spans="1:15" ht="15.75" customHeight="1" x14ac:dyDescent="0.2">
      <c r="B92" s="80" t="s">
        <v>31</v>
      </c>
      <c r="C92" s="77">
        <f>SUM(D92:O92)</f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2">
        <v>0</v>
      </c>
    </row>
    <row r="93" spans="1:15" ht="15.75" customHeight="1" x14ac:dyDescent="0.2">
      <c r="A93" s="73"/>
      <c r="B93" s="169" t="s">
        <v>44</v>
      </c>
      <c r="C93" s="77">
        <f>SUM(D93:O93)</f>
        <v>2757</v>
      </c>
      <c r="D93" s="52">
        <v>243</v>
      </c>
      <c r="E93" s="1">
        <v>116</v>
      </c>
      <c r="F93" s="1">
        <v>237</v>
      </c>
      <c r="G93" s="5">
        <v>286</v>
      </c>
      <c r="H93" s="1">
        <v>226</v>
      </c>
      <c r="I93" s="43">
        <v>209</v>
      </c>
      <c r="J93" s="1">
        <v>242</v>
      </c>
      <c r="K93" s="5">
        <v>264</v>
      </c>
      <c r="L93" s="1">
        <v>291</v>
      </c>
      <c r="M93" s="5">
        <v>247</v>
      </c>
      <c r="N93" s="1">
        <v>188</v>
      </c>
      <c r="O93" s="12">
        <v>208</v>
      </c>
    </row>
    <row r="94" spans="1:15" ht="15.75" customHeight="1" thickBot="1" x14ac:dyDescent="0.25">
      <c r="A94" s="73"/>
      <c r="B94" s="117" t="s">
        <v>37</v>
      </c>
      <c r="C94" s="131">
        <f>SUM(D94:O94)</f>
        <v>0</v>
      </c>
      <c r="D94" s="126">
        <v>0</v>
      </c>
      <c r="E94" s="66">
        <v>0</v>
      </c>
      <c r="F94" s="16">
        <v>0</v>
      </c>
      <c r="G94" s="68">
        <v>0</v>
      </c>
      <c r="H94" s="66">
        <v>0</v>
      </c>
      <c r="I94" s="66">
        <v>0</v>
      </c>
      <c r="J94" s="10">
        <v>0</v>
      </c>
      <c r="K94" s="68">
        <v>0</v>
      </c>
      <c r="L94" s="16">
        <v>0</v>
      </c>
      <c r="M94" s="68">
        <v>0</v>
      </c>
      <c r="N94" s="3">
        <v>0</v>
      </c>
      <c r="O94" s="136">
        <v>0</v>
      </c>
    </row>
    <row r="95" spans="1:15" ht="15.75" customHeight="1" thickBot="1" x14ac:dyDescent="0.25">
      <c r="A95" s="73"/>
      <c r="B95" s="208" t="s">
        <v>27</v>
      </c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10"/>
    </row>
    <row r="96" spans="1:15" ht="15.75" customHeight="1" x14ac:dyDescent="0.2">
      <c r="A96" s="73"/>
      <c r="B96" s="74" t="s">
        <v>30</v>
      </c>
      <c r="C96" s="75">
        <f>SUM(D96:O96)</f>
        <v>4507</v>
      </c>
      <c r="D96" s="51">
        <v>436</v>
      </c>
      <c r="E96" s="9">
        <v>420</v>
      </c>
      <c r="F96" s="9">
        <v>375</v>
      </c>
      <c r="G96" s="35">
        <v>343</v>
      </c>
      <c r="H96" s="201">
        <v>336</v>
      </c>
      <c r="I96" s="9">
        <v>375</v>
      </c>
      <c r="J96" s="36">
        <v>274</v>
      </c>
      <c r="K96" s="165">
        <v>357</v>
      </c>
      <c r="L96" s="9">
        <v>509</v>
      </c>
      <c r="M96" s="35">
        <v>317</v>
      </c>
      <c r="N96" s="9">
        <v>408</v>
      </c>
      <c r="O96" s="25">
        <v>357</v>
      </c>
    </row>
    <row r="97" spans="1:15" ht="15.75" customHeight="1" x14ac:dyDescent="0.2">
      <c r="A97" s="73"/>
      <c r="B97" s="80" t="s">
        <v>31</v>
      </c>
      <c r="C97" s="77">
        <f>SUM(D97:O97)</f>
        <v>3616</v>
      </c>
      <c r="D97" s="140">
        <v>450</v>
      </c>
      <c r="E97" s="1">
        <v>435</v>
      </c>
      <c r="F97" s="1">
        <v>298</v>
      </c>
      <c r="G97" s="29">
        <v>337</v>
      </c>
      <c r="H97" s="1">
        <v>330</v>
      </c>
      <c r="I97" s="1">
        <v>395</v>
      </c>
      <c r="J97" s="30">
        <v>0</v>
      </c>
      <c r="K97" s="29">
        <v>0</v>
      </c>
      <c r="L97" s="1">
        <v>520</v>
      </c>
      <c r="M97" s="29">
        <v>0</v>
      </c>
      <c r="N97" s="5">
        <v>456</v>
      </c>
      <c r="O97" s="12">
        <v>395</v>
      </c>
    </row>
    <row r="98" spans="1:15" ht="15.75" customHeight="1" x14ac:dyDescent="0.2">
      <c r="B98" s="169" t="s">
        <v>44</v>
      </c>
      <c r="C98" s="77">
        <f>SUM(D98:O98)</f>
        <v>1775</v>
      </c>
      <c r="D98" s="52">
        <v>72</v>
      </c>
      <c r="E98" s="1">
        <v>182</v>
      </c>
      <c r="F98" s="1">
        <v>74</v>
      </c>
      <c r="G98" s="5">
        <v>94</v>
      </c>
      <c r="H98" s="1">
        <v>161</v>
      </c>
      <c r="I98" s="1">
        <v>159</v>
      </c>
      <c r="J98" s="1">
        <v>200</v>
      </c>
      <c r="K98" s="5">
        <v>131</v>
      </c>
      <c r="L98" s="1">
        <v>190</v>
      </c>
      <c r="M98" s="5">
        <v>188</v>
      </c>
      <c r="N98" s="1">
        <v>167</v>
      </c>
      <c r="O98" s="12">
        <v>157</v>
      </c>
    </row>
    <row r="99" spans="1:15" ht="15.75" customHeight="1" thickBot="1" x14ac:dyDescent="0.25">
      <c r="B99" s="141" t="s">
        <v>37</v>
      </c>
      <c r="C99" s="77">
        <f>SUM(D99:O99)</f>
        <v>0</v>
      </c>
      <c r="D99" s="15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4">
        <v>0</v>
      </c>
      <c r="L99" s="10">
        <v>0</v>
      </c>
      <c r="M99" s="10">
        <v>0</v>
      </c>
      <c r="N99" s="10">
        <v>0</v>
      </c>
      <c r="O99" s="33">
        <v>0</v>
      </c>
    </row>
    <row r="100" spans="1:15" ht="15.75" customHeight="1" thickBot="1" x14ac:dyDescent="0.25">
      <c r="A100" s="73"/>
      <c r="B100" s="208" t="s">
        <v>16</v>
      </c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10"/>
    </row>
    <row r="101" spans="1:15" ht="15.75" customHeight="1" x14ac:dyDescent="0.2">
      <c r="A101" s="73"/>
      <c r="B101" s="79" t="s">
        <v>30</v>
      </c>
      <c r="C101" s="125">
        <f>SUM(D101:O101)</f>
        <v>848</v>
      </c>
      <c r="D101" s="61">
        <v>85</v>
      </c>
      <c r="E101" s="3">
        <v>131</v>
      </c>
      <c r="F101" s="3">
        <v>101</v>
      </c>
      <c r="G101" s="8">
        <v>35</v>
      </c>
      <c r="H101" s="31">
        <v>22</v>
      </c>
      <c r="I101" s="9">
        <v>13</v>
      </c>
      <c r="J101" s="9">
        <v>71</v>
      </c>
      <c r="K101" s="8">
        <v>75</v>
      </c>
      <c r="L101" s="9">
        <v>77</v>
      </c>
      <c r="M101" s="8">
        <v>85</v>
      </c>
      <c r="N101" s="3">
        <v>124</v>
      </c>
      <c r="O101" s="13">
        <v>29</v>
      </c>
    </row>
    <row r="102" spans="1:15" ht="15.75" customHeight="1" x14ac:dyDescent="0.2">
      <c r="A102" s="73"/>
      <c r="B102" s="80" t="s">
        <v>31</v>
      </c>
      <c r="C102" s="77">
        <f>SUM(D102:O102)</f>
        <v>1408</v>
      </c>
      <c r="D102" s="52">
        <v>134</v>
      </c>
      <c r="E102" s="1">
        <v>208</v>
      </c>
      <c r="F102" s="1">
        <v>124</v>
      </c>
      <c r="G102" s="5">
        <v>55</v>
      </c>
      <c r="H102" s="1">
        <v>44</v>
      </c>
      <c r="I102" s="1">
        <v>21</v>
      </c>
      <c r="J102" s="1">
        <v>112</v>
      </c>
      <c r="K102" s="5">
        <v>143</v>
      </c>
      <c r="L102" s="1">
        <v>134</v>
      </c>
      <c r="M102" s="5">
        <v>150</v>
      </c>
      <c r="N102" s="5">
        <v>226</v>
      </c>
      <c r="O102" s="12">
        <v>57</v>
      </c>
    </row>
    <row r="103" spans="1:15" ht="15.75" customHeight="1" x14ac:dyDescent="0.2">
      <c r="A103" s="73"/>
      <c r="B103" s="169" t="s">
        <v>44</v>
      </c>
      <c r="C103" s="77">
        <f>SUM(D103:O103)</f>
        <v>1448</v>
      </c>
      <c r="D103" s="52">
        <v>131</v>
      </c>
      <c r="E103" s="1">
        <v>131</v>
      </c>
      <c r="F103" s="1">
        <v>122</v>
      </c>
      <c r="G103" s="5">
        <v>143</v>
      </c>
      <c r="H103" s="1">
        <v>74</v>
      </c>
      <c r="I103" s="1">
        <v>92</v>
      </c>
      <c r="J103" s="1">
        <v>132</v>
      </c>
      <c r="K103" s="5">
        <v>170</v>
      </c>
      <c r="L103" s="1">
        <v>178</v>
      </c>
      <c r="M103" s="5">
        <v>145</v>
      </c>
      <c r="N103" s="5">
        <v>82</v>
      </c>
      <c r="O103" s="12">
        <v>48</v>
      </c>
    </row>
    <row r="104" spans="1:15" ht="15.75" customHeight="1" thickBot="1" x14ac:dyDescent="0.25">
      <c r="A104" s="73"/>
      <c r="B104" s="142" t="s">
        <v>37</v>
      </c>
      <c r="C104" s="85">
        <f>SUM(D104:O104)</f>
        <v>78</v>
      </c>
      <c r="D104" s="53">
        <v>6</v>
      </c>
      <c r="E104" s="10">
        <v>6</v>
      </c>
      <c r="F104" s="10">
        <v>4</v>
      </c>
      <c r="G104" s="14">
        <v>6</v>
      </c>
      <c r="H104" s="10">
        <v>5</v>
      </c>
      <c r="I104" s="10">
        <v>4</v>
      </c>
      <c r="J104" s="10">
        <v>4</v>
      </c>
      <c r="K104" s="14">
        <v>8</v>
      </c>
      <c r="L104" s="10">
        <v>20</v>
      </c>
      <c r="M104" s="14">
        <v>12</v>
      </c>
      <c r="N104" s="16">
        <v>2</v>
      </c>
      <c r="O104" s="33">
        <v>1</v>
      </c>
    </row>
    <row r="105" spans="1:15" ht="15.75" customHeight="1" x14ac:dyDescent="0.2">
      <c r="B105" s="143" t="s">
        <v>56</v>
      </c>
      <c r="C105" s="144"/>
      <c r="D105" s="145"/>
      <c r="E105" s="145"/>
      <c r="F105" s="145"/>
      <c r="G105" s="145"/>
      <c r="H105" s="145"/>
      <c r="I105" s="145"/>
      <c r="J105" s="145"/>
      <c r="K105" s="145"/>
      <c r="L105" s="145"/>
      <c r="M105" s="146"/>
      <c r="N105" s="146"/>
      <c r="O105" s="147"/>
    </row>
    <row r="106" spans="1:15" ht="21" customHeight="1" x14ac:dyDescent="0.25">
      <c r="B106" s="55"/>
      <c r="C106" s="144"/>
      <c r="D106" s="145"/>
      <c r="E106" s="145"/>
      <c r="F106" s="145"/>
      <c r="G106" s="145"/>
      <c r="H106" s="145"/>
      <c r="I106" s="145"/>
      <c r="J106" s="145"/>
      <c r="K106" s="145"/>
      <c r="L106" s="145"/>
      <c r="M106" s="146"/>
      <c r="N106" s="146"/>
      <c r="O106" s="147"/>
    </row>
    <row r="107" spans="1:15" ht="18" customHeight="1" x14ac:dyDescent="0.25">
      <c r="B107" s="2"/>
    </row>
    <row r="108" spans="1:15" ht="24.75" customHeight="1" x14ac:dyDescent="0.2">
      <c r="B108" s="148"/>
    </row>
    <row r="109" spans="1:15" ht="12.75" customHeight="1" x14ac:dyDescent="0.2">
      <c r="B109" s="148"/>
    </row>
    <row r="110" spans="1:15" ht="71.25" customHeight="1" x14ac:dyDescent="0.2">
      <c r="B110" s="207" t="s">
        <v>57</v>
      </c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</row>
    <row r="111" spans="1:15" ht="17.25" customHeight="1" x14ac:dyDescent="0.2">
      <c r="B111" s="204" t="s">
        <v>26</v>
      </c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</row>
    <row r="112" spans="1:15" ht="12.75" customHeight="1" thickBot="1" x14ac:dyDescent="0.3">
      <c r="F112" s="72"/>
      <c r="G112" s="72"/>
    </row>
    <row r="113" spans="2:15" ht="18" customHeight="1" thickBot="1" x14ac:dyDescent="0.25">
      <c r="B113" s="23" t="s">
        <v>22</v>
      </c>
      <c r="C113" s="23" t="s">
        <v>1</v>
      </c>
      <c r="D113" s="65" t="s">
        <v>2</v>
      </c>
      <c r="E113" s="58" t="s">
        <v>3</v>
      </c>
      <c r="F113" s="58" t="s">
        <v>4</v>
      </c>
      <c r="G113" s="58" t="s">
        <v>5</v>
      </c>
      <c r="H113" s="58" t="s">
        <v>6</v>
      </c>
      <c r="I113" s="58" t="s">
        <v>7</v>
      </c>
      <c r="J113" s="58" t="s">
        <v>8</v>
      </c>
      <c r="K113" s="58" t="s">
        <v>9</v>
      </c>
      <c r="L113" s="58" t="s">
        <v>10</v>
      </c>
      <c r="M113" s="65" t="s">
        <v>11</v>
      </c>
      <c r="N113" s="58" t="s">
        <v>12</v>
      </c>
      <c r="O113" s="59" t="s">
        <v>13</v>
      </c>
    </row>
    <row r="114" spans="2:15" ht="18" customHeight="1" x14ac:dyDescent="0.2">
      <c r="B114" s="74" t="s">
        <v>30</v>
      </c>
      <c r="C114" s="186">
        <f t="shared" ref="C114:C125" si="6">SUM(D114:O114)</f>
        <v>108678</v>
      </c>
      <c r="D114" s="5">
        <f t="shared" ref="D114:O114" si="7">+D130+D148</f>
        <v>7939</v>
      </c>
      <c r="E114" s="5">
        <f t="shared" si="7"/>
        <v>9172</v>
      </c>
      <c r="F114" s="5">
        <f t="shared" si="7"/>
        <v>9569</v>
      </c>
      <c r="G114" s="5">
        <f t="shared" si="7"/>
        <v>9459</v>
      </c>
      <c r="H114" s="5">
        <f t="shared" si="7"/>
        <v>8846</v>
      </c>
      <c r="I114" s="5">
        <f t="shared" si="7"/>
        <v>8615</v>
      </c>
      <c r="J114" s="5">
        <f t="shared" si="7"/>
        <v>8989</v>
      </c>
      <c r="K114" s="5">
        <f t="shared" si="7"/>
        <v>8928</v>
      </c>
      <c r="L114" s="5">
        <f t="shared" si="7"/>
        <v>10161</v>
      </c>
      <c r="M114" s="5">
        <f t="shared" si="7"/>
        <v>9435</v>
      </c>
      <c r="N114" s="5">
        <f t="shared" si="7"/>
        <v>9062</v>
      </c>
      <c r="O114" s="17">
        <f t="shared" si="7"/>
        <v>8503</v>
      </c>
    </row>
    <row r="115" spans="2:15" ht="18" customHeight="1" x14ac:dyDescent="0.2">
      <c r="B115" s="76" t="s">
        <v>31</v>
      </c>
      <c r="C115" s="151">
        <f t="shared" si="6"/>
        <v>14943</v>
      </c>
      <c r="D115" s="5">
        <f t="shared" ref="D115:O115" si="8">+D131+D149</f>
        <v>1416</v>
      </c>
      <c r="E115" s="5">
        <f t="shared" si="8"/>
        <v>1571</v>
      </c>
      <c r="F115" s="5">
        <f t="shared" si="8"/>
        <v>1670</v>
      </c>
      <c r="G115" s="5">
        <f t="shared" si="8"/>
        <v>1559</v>
      </c>
      <c r="H115" s="5">
        <f t="shared" si="8"/>
        <v>1414</v>
      </c>
      <c r="I115" s="5">
        <f t="shared" si="8"/>
        <v>1201</v>
      </c>
      <c r="J115" s="5">
        <f t="shared" si="8"/>
        <v>432</v>
      </c>
      <c r="K115" s="5">
        <f t="shared" si="8"/>
        <v>941</v>
      </c>
      <c r="L115" s="5">
        <f t="shared" si="8"/>
        <v>1555</v>
      </c>
      <c r="M115" s="5">
        <f t="shared" si="8"/>
        <v>953</v>
      </c>
      <c r="N115" s="5">
        <f t="shared" si="8"/>
        <v>1178</v>
      </c>
      <c r="O115" s="17">
        <f t="shared" si="8"/>
        <v>1053</v>
      </c>
    </row>
    <row r="116" spans="2:15" ht="18" customHeight="1" x14ac:dyDescent="0.2">
      <c r="B116" s="79" t="s">
        <v>32</v>
      </c>
      <c r="C116" s="151">
        <f t="shared" si="6"/>
        <v>66846</v>
      </c>
      <c r="D116" s="5">
        <f t="shared" ref="D116:O116" si="9">+D132+D151</f>
        <v>4821</v>
      </c>
      <c r="E116" s="5">
        <f t="shared" si="9"/>
        <v>5697</v>
      </c>
      <c r="F116" s="5">
        <f t="shared" si="9"/>
        <v>5459</v>
      </c>
      <c r="G116" s="5">
        <f t="shared" si="9"/>
        <v>5704</v>
      </c>
      <c r="H116" s="5">
        <f t="shared" si="9"/>
        <v>5922</v>
      </c>
      <c r="I116" s="5">
        <f t="shared" si="9"/>
        <v>5016</v>
      </c>
      <c r="J116" s="5">
        <f t="shared" si="9"/>
        <v>5498</v>
      </c>
      <c r="K116" s="5">
        <f t="shared" si="9"/>
        <v>5101</v>
      </c>
      <c r="L116" s="5">
        <f t="shared" si="9"/>
        <v>5350</v>
      </c>
      <c r="M116" s="5">
        <f t="shared" si="9"/>
        <v>4008</v>
      </c>
      <c r="N116" s="5">
        <f t="shared" si="9"/>
        <v>9899</v>
      </c>
      <c r="O116" s="17">
        <f t="shared" si="9"/>
        <v>4371</v>
      </c>
    </row>
    <row r="117" spans="2:15" ht="18" customHeight="1" x14ac:dyDescent="0.2">
      <c r="B117" s="80" t="s">
        <v>33</v>
      </c>
      <c r="C117" s="151">
        <f t="shared" si="6"/>
        <v>3977</v>
      </c>
      <c r="D117" s="5">
        <f>+D133</f>
        <v>326</v>
      </c>
      <c r="E117" s="5">
        <f t="shared" ref="E117:O117" si="10">+E133</f>
        <v>287</v>
      </c>
      <c r="F117" s="5">
        <f t="shared" si="10"/>
        <v>249</v>
      </c>
      <c r="G117" s="5">
        <f t="shared" si="10"/>
        <v>60</v>
      </c>
      <c r="H117" s="5">
        <f t="shared" si="10"/>
        <v>105</v>
      </c>
      <c r="I117" s="5">
        <f t="shared" si="10"/>
        <v>105</v>
      </c>
      <c r="J117" s="5">
        <f t="shared" si="10"/>
        <v>222</v>
      </c>
      <c r="K117" s="5">
        <f t="shared" si="10"/>
        <v>249</v>
      </c>
      <c r="L117" s="5">
        <f t="shared" si="10"/>
        <v>319</v>
      </c>
      <c r="M117" s="5">
        <f t="shared" si="10"/>
        <v>1391</v>
      </c>
      <c r="N117" s="5">
        <f t="shared" si="10"/>
        <v>358</v>
      </c>
      <c r="O117" s="17">
        <f t="shared" si="10"/>
        <v>306</v>
      </c>
    </row>
    <row r="118" spans="2:15" ht="18" customHeight="1" x14ac:dyDescent="0.2">
      <c r="B118" s="161" t="s">
        <v>34</v>
      </c>
      <c r="C118" s="187">
        <f t="shared" si="6"/>
        <v>1839</v>
      </c>
      <c r="D118" s="185">
        <f t="shared" ref="D118:O118" si="11">+D134+D150</f>
        <v>5</v>
      </c>
      <c r="E118" s="185">
        <f t="shared" si="11"/>
        <v>0</v>
      </c>
      <c r="F118" s="185">
        <f t="shared" si="11"/>
        <v>0</v>
      </c>
      <c r="G118" s="185">
        <f t="shared" si="11"/>
        <v>56</v>
      </c>
      <c r="H118" s="185">
        <f t="shared" si="11"/>
        <v>227</v>
      </c>
      <c r="I118" s="185">
        <f t="shared" si="11"/>
        <v>182</v>
      </c>
      <c r="J118" s="185">
        <f t="shared" si="11"/>
        <v>195</v>
      </c>
      <c r="K118" s="185">
        <f t="shared" si="11"/>
        <v>227</v>
      </c>
      <c r="L118" s="185">
        <f t="shared" si="11"/>
        <v>186</v>
      </c>
      <c r="M118" s="185">
        <f t="shared" si="11"/>
        <v>286</v>
      </c>
      <c r="N118" s="185">
        <f t="shared" si="11"/>
        <v>210</v>
      </c>
      <c r="O118" s="190">
        <f t="shared" si="11"/>
        <v>265</v>
      </c>
    </row>
    <row r="119" spans="2:15" ht="18" customHeight="1" x14ac:dyDescent="0.2">
      <c r="B119" s="81" t="s">
        <v>35</v>
      </c>
      <c r="C119" s="151">
        <f t="shared" si="6"/>
        <v>23018</v>
      </c>
      <c r="D119" s="5">
        <f>+D135</f>
        <v>1370</v>
      </c>
      <c r="E119" s="5">
        <f t="shared" ref="E119:O119" si="12">+E135</f>
        <v>1672</v>
      </c>
      <c r="F119" s="5">
        <f t="shared" si="12"/>
        <v>1917</v>
      </c>
      <c r="G119" s="5">
        <f t="shared" si="12"/>
        <v>1585</v>
      </c>
      <c r="H119" s="5">
        <f t="shared" si="12"/>
        <v>1950</v>
      </c>
      <c r="I119" s="5">
        <f t="shared" si="12"/>
        <v>2030</v>
      </c>
      <c r="J119" s="5">
        <f t="shared" si="12"/>
        <v>1846</v>
      </c>
      <c r="K119" s="5">
        <f t="shared" si="12"/>
        <v>2180</v>
      </c>
      <c r="L119" s="5">
        <f t="shared" si="12"/>
        <v>2042</v>
      </c>
      <c r="M119" s="5">
        <f t="shared" si="12"/>
        <v>2055</v>
      </c>
      <c r="N119" s="5">
        <f t="shared" si="12"/>
        <v>2132</v>
      </c>
      <c r="O119" s="17">
        <f t="shared" si="12"/>
        <v>2239</v>
      </c>
    </row>
    <row r="120" spans="2:15" ht="18" customHeight="1" x14ac:dyDescent="0.2">
      <c r="B120" s="81" t="s">
        <v>64</v>
      </c>
      <c r="C120" s="151">
        <f t="shared" si="6"/>
        <v>1058</v>
      </c>
      <c r="D120" s="5">
        <f>D136</f>
        <v>140</v>
      </c>
      <c r="E120" s="5">
        <f t="shared" ref="E120:O120" si="13">E136</f>
        <v>82</v>
      </c>
      <c r="F120" s="5">
        <f t="shared" si="13"/>
        <v>120</v>
      </c>
      <c r="G120" s="5">
        <f t="shared" si="13"/>
        <v>63</v>
      </c>
      <c r="H120" s="5">
        <f t="shared" si="13"/>
        <v>157</v>
      </c>
      <c r="I120" s="5">
        <f t="shared" si="13"/>
        <v>110</v>
      </c>
      <c r="J120" s="5">
        <f t="shared" si="13"/>
        <v>51</v>
      </c>
      <c r="K120" s="5">
        <f t="shared" si="13"/>
        <v>78</v>
      </c>
      <c r="L120" s="5">
        <f t="shared" si="13"/>
        <v>65</v>
      </c>
      <c r="M120" s="5">
        <f t="shared" si="13"/>
        <v>76</v>
      </c>
      <c r="N120" s="5">
        <f t="shared" si="13"/>
        <v>46</v>
      </c>
      <c r="O120" s="17">
        <f t="shared" si="13"/>
        <v>70</v>
      </c>
    </row>
    <row r="121" spans="2:15" ht="18" customHeight="1" x14ac:dyDescent="0.2">
      <c r="B121" s="76" t="s">
        <v>37</v>
      </c>
      <c r="C121" s="151">
        <f t="shared" si="6"/>
        <v>23121</v>
      </c>
      <c r="D121" s="5">
        <f>D137+D152</f>
        <v>1494</v>
      </c>
      <c r="E121" s="5">
        <f t="shared" ref="E121:O121" si="14">E137+E152</f>
        <v>1325</v>
      </c>
      <c r="F121" s="5">
        <f t="shared" si="14"/>
        <v>1606</v>
      </c>
      <c r="G121" s="5">
        <f t="shared" si="14"/>
        <v>1691</v>
      </c>
      <c r="H121" s="5">
        <f t="shared" si="14"/>
        <v>1652</v>
      </c>
      <c r="I121" s="5">
        <f t="shared" si="14"/>
        <v>2358</v>
      </c>
      <c r="J121" s="5">
        <f t="shared" si="14"/>
        <v>1901</v>
      </c>
      <c r="K121" s="5">
        <f t="shared" si="14"/>
        <v>1633</v>
      </c>
      <c r="L121" s="5">
        <f t="shared" si="14"/>
        <v>3689</v>
      </c>
      <c r="M121" s="5">
        <f t="shared" si="14"/>
        <v>2325</v>
      </c>
      <c r="N121" s="5">
        <f t="shared" si="14"/>
        <v>1755</v>
      </c>
      <c r="O121" s="17">
        <f t="shared" si="14"/>
        <v>1692</v>
      </c>
    </row>
    <row r="122" spans="2:15" ht="18" customHeight="1" x14ac:dyDescent="0.2">
      <c r="B122" s="76" t="s">
        <v>38</v>
      </c>
      <c r="C122" s="151">
        <f t="shared" si="6"/>
        <v>1035</v>
      </c>
      <c r="D122" s="5">
        <f>+D138</f>
        <v>153</v>
      </c>
      <c r="E122" s="5">
        <f t="shared" ref="E122:O122" si="15">+E138</f>
        <v>6</v>
      </c>
      <c r="F122" s="5">
        <f t="shared" si="15"/>
        <v>80</v>
      </c>
      <c r="G122" s="5">
        <f t="shared" si="15"/>
        <v>122</v>
      </c>
      <c r="H122" s="5">
        <f t="shared" si="15"/>
        <v>107</v>
      </c>
      <c r="I122" s="5">
        <f t="shared" si="15"/>
        <v>91</v>
      </c>
      <c r="J122" s="5">
        <f t="shared" si="15"/>
        <v>69</v>
      </c>
      <c r="K122" s="5">
        <f t="shared" si="15"/>
        <v>139</v>
      </c>
      <c r="L122" s="5">
        <f t="shared" si="15"/>
        <v>100</v>
      </c>
      <c r="M122" s="5">
        <f t="shared" si="15"/>
        <v>39</v>
      </c>
      <c r="N122" s="5">
        <f t="shared" si="15"/>
        <v>17</v>
      </c>
      <c r="O122" s="17">
        <f t="shared" si="15"/>
        <v>112</v>
      </c>
    </row>
    <row r="123" spans="2:15" ht="18" customHeight="1" x14ac:dyDescent="0.2">
      <c r="B123" s="80" t="s">
        <v>39</v>
      </c>
      <c r="C123" s="151">
        <f t="shared" si="6"/>
        <v>589</v>
      </c>
      <c r="D123" s="5">
        <f>+D139</f>
        <v>143</v>
      </c>
      <c r="E123" s="5">
        <f t="shared" ref="E123:O123" si="16">+E139</f>
        <v>36</v>
      </c>
      <c r="F123" s="5">
        <f t="shared" si="16"/>
        <v>15</v>
      </c>
      <c r="G123" s="5">
        <f t="shared" si="16"/>
        <v>29</v>
      </c>
      <c r="H123" s="5">
        <f t="shared" si="16"/>
        <v>30</v>
      </c>
      <c r="I123" s="5">
        <f t="shared" si="16"/>
        <v>30</v>
      </c>
      <c r="J123" s="5">
        <f t="shared" si="16"/>
        <v>23</v>
      </c>
      <c r="K123" s="5">
        <f t="shared" si="16"/>
        <v>106</v>
      </c>
      <c r="L123" s="5">
        <f t="shared" si="16"/>
        <v>30</v>
      </c>
      <c r="M123" s="5">
        <f t="shared" si="16"/>
        <v>53</v>
      </c>
      <c r="N123" s="5">
        <f t="shared" si="16"/>
        <v>28</v>
      </c>
      <c r="O123" s="17">
        <f t="shared" si="16"/>
        <v>66</v>
      </c>
    </row>
    <row r="124" spans="2:15" ht="18" customHeight="1" x14ac:dyDescent="0.2">
      <c r="B124" s="76" t="s">
        <v>40</v>
      </c>
      <c r="C124" s="151">
        <f t="shared" si="6"/>
        <v>98</v>
      </c>
      <c r="D124" s="5">
        <f t="shared" ref="D124:O125" si="17">+D140</f>
        <v>7</v>
      </c>
      <c r="E124" s="5">
        <f t="shared" si="17"/>
        <v>1</v>
      </c>
      <c r="F124" s="5">
        <f t="shared" si="17"/>
        <v>17</v>
      </c>
      <c r="G124" s="5">
        <f t="shared" si="17"/>
        <v>10</v>
      </c>
      <c r="H124" s="5">
        <f t="shared" si="17"/>
        <v>13</v>
      </c>
      <c r="I124" s="5">
        <f t="shared" si="17"/>
        <v>5</v>
      </c>
      <c r="J124" s="5">
        <f t="shared" si="17"/>
        <v>14</v>
      </c>
      <c r="K124" s="5">
        <f t="shared" si="17"/>
        <v>8</v>
      </c>
      <c r="L124" s="5">
        <f t="shared" si="17"/>
        <v>6</v>
      </c>
      <c r="M124" s="5">
        <f t="shared" si="17"/>
        <v>6</v>
      </c>
      <c r="N124" s="5">
        <f t="shared" si="17"/>
        <v>11</v>
      </c>
      <c r="O124" s="17">
        <f t="shared" si="17"/>
        <v>0</v>
      </c>
    </row>
    <row r="125" spans="2:15" ht="18" customHeight="1" x14ac:dyDescent="0.2">
      <c r="B125" s="76" t="s">
        <v>58</v>
      </c>
      <c r="C125" s="151">
        <f t="shared" si="6"/>
        <v>1025</v>
      </c>
      <c r="D125" s="5">
        <f t="shared" si="17"/>
        <v>91</v>
      </c>
      <c r="E125" s="5">
        <f t="shared" si="17"/>
        <v>97</v>
      </c>
      <c r="F125" s="5">
        <f t="shared" si="17"/>
        <v>119</v>
      </c>
      <c r="G125" s="5">
        <f t="shared" si="17"/>
        <v>62</v>
      </c>
      <c r="H125" s="5">
        <f t="shared" si="17"/>
        <v>79</v>
      </c>
      <c r="I125" s="5">
        <f t="shared" si="17"/>
        <v>80</v>
      </c>
      <c r="J125" s="5">
        <f t="shared" si="17"/>
        <v>86</v>
      </c>
      <c r="K125" s="5">
        <f t="shared" si="17"/>
        <v>90</v>
      </c>
      <c r="L125" s="5">
        <f t="shared" si="17"/>
        <v>80</v>
      </c>
      <c r="M125" s="5">
        <f t="shared" si="17"/>
        <v>66</v>
      </c>
      <c r="N125" s="5">
        <f t="shared" si="17"/>
        <v>101</v>
      </c>
      <c r="O125" s="17">
        <f t="shared" si="17"/>
        <v>74</v>
      </c>
    </row>
    <row r="126" spans="2:15" ht="18" customHeight="1" thickBot="1" x14ac:dyDescent="0.25">
      <c r="B126" s="188" t="s">
        <v>52</v>
      </c>
      <c r="C126" s="189">
        <f t="shared" ref="C126" si="18">SUM(D126:O126)</f>
        <v>269</v>
      </c>
      <c r="D126" s="22">
        <f>+D153</f>
        <v>5</v>
      </c>
      <c r="E126" s="22">
        <f t="shared" ref="E126:O126" si="19">+E153</f>
        <v>18</v>
      </c>
      <c r="F126" s="22">
        <f t="shared" si="19"/>
        <v>30</v>
      </c>
      <c r="G126" s="22">
        <f t="shared" si="19"/>
        <v>19</v>
      </c>
      <c r="H126" s="22">
        <f t="shared" si="19"/>
        <v>7</v>
      </c>
      <c r="I126" s="22">
        <f t="shared" si="19"/>
        <v>38</v>
      </c>
      <c r="J126" s="22">
        <f t="shared" si="19"/>
        <v>30</v>
      </c>
      <c r="K126" s="22">
        <f t="shared" si="19"/>
        <v>29</v>
      </c>
      <c r="L126" s="22">
        <f t="shared" si="19"/>
        <v>22</v>
      </c>
      <c r="M126" s="22">
        <f t="shared" si="19"/>
        <v>27</v>
      </c>
      <c r="N126" s="22">
        <f t="shared" si="19"/>
        <v>22</v>
      </c>
      <c r="O126" s="19">
        <f t="shared" si="19"/>
        <v>22</v>
      </c>
    </row>
    <row r="127" spans="2:15" x14ac:dyDescent="0.2">
      <c r="B127" s="143" t="s">
        <v>56</v>
      </c>
    </row>
    <row r="128" spans="2:15" ht="13.5" thickBot="1" x14ac:dyDescent="0.25"/>
    <row r="129" spans="2:15" ht="18" customHeight="1" thickBot="1" x14ac:dyDescent="0.25">
      <c r="B129" s="23" t="s">
        <v>17</v>
      </c>
      <c r="C129" s="23" t="s">
        <v>1</v>
      </c>
      <c r="D129" s="70" t="s">
        <v>2</v>
      </c>
      <c r="E129" s="167" t="s">
        <v>3</v>
      </c>
      <c r="F129" s="167" t="s">
        <v>4</v>
      </c>
      <c r="G129" s="167" t="s">
        <v>5</v>
      </c>
      <c r="H129" s="167" t="s">
        <v>6</v>
      </c>
      <c r="I129" s="69" t="s">
        <v>7</v>
      </c>
      <c r="J129" s="58" t="s">
        <v>8</v>
      </c>
      <c r="K129" s="58" t="s">
        <v>9</v>
      </c>
      <c r="L129" s="58" t="s">
        <v>10</v>
      </c>
      <c r="M129" s="70" t="s">
        <v>11</v>
      </c>
      <c r="N129" s="167" t="s">
        <v>12</v>
      </c>
      <c r="O129" s="167" t="s">
        <v>13</v>
      </c>
    </row>
    <row r="130" spans="2:15" ht="18" customHeight="1" x14ac:dyDescent="0.2">
      <c r="B130" s="202" t="s">
        <v>30</v>
      </c>
      <c r="C130" s="150">
        <f t="shared" ref="C130:C141" si="20">SUM(D130:O130)</f>
        <v>94706</v>
      </c>
      <c r="D130" s="5">
        <f t="shared" ref="D130:O130" si="21">+D9+D22+D34+D43</f>
        <v>6540</v>
      </c>
      <c r="E130" s="5">
        <f t="shared" si="21"/>
        <v>7740</v>
      </c>
      <c r="F130" s="5">
        <f t="shared" si="21"/>
        <v>8315</v>
      </c>
      <c r="G130" s="5">
        <f t="shared" si="21"/>
        <v>8289</v>
      </c>
      <c r="H130" s="5">
        <f t="shared" si="21"/>
        <v>7786</v>
      </c>
      <c r="I130" s="5">
        <f t="shared" si="21"/>
        <v>7530</v>
      </c>
      <c r="J130" s="5">
        <f t="shared" si="21"/>
        <v>7936</v>
      </c>
      <c r="K130" s="5">
        <f t="shared" si="21"/>
        <v>7700</v>
      </c>
      <c r="L130" s="5">
        <f t="shared" si="21"/>
        <v>8765</v>
      </c>
      <c r="M130" s="5">
        <f t="shared" si="21"/>
        <v>8450</v>
      </c>
      <c r="N130" s="5">
        <f t="shared" si="21"/>
        <v>8067</v>
      </c>
      <c r="O130" s="17">
        <f t="shared" si="21"/>
        <v>7588</v>
      </c>
    </row>
    <row r="131" spans="2:15" ht="18" customHeight="1" x14ac:dyDescent="0.2">
      <c r="B131" s="192" t="s">
        <v>31</v>
      </c>
      <c r="C131" s="151">
        <f t="shared" si="20"/>
        <v>2970</v>
      </c>
      <c r="D131" s="5">
        <f t="shared" ref="D131:O131" si="22">+D10+D23+D35+D45</f>
        <v>250</v>
      </c>
      <c r="E131" s="5">
        <f t="shared" si="22"/>
        <v>307</v>
      </c>
      <c r="F131" s="5">
        <f t="shared" si="22"/>
        <v>416</v>
      </c>
      <c r="G131" s="5">
        <f t="shared" si="22"/>
        <v>293</v>
      </c>
      <c r="H131" s="5">
        <f t="shared" si="22"/>
        <v>302</v>
      </c>
      <c r="I131" s="5">
        <f t="shared" si="22"/>
        <v>175</v>
      </c>
      <c r="J131" s="5">
        <f t="shared" si="22"/>
        <v>0</v>
      </c>
      <c r="K131" s="5">
        <f t="shared" si="22"/>
        <v>272</v>
      </c>
      <c r="L131" s="5">
        <f t="shared" si="22"/>
        <v>289</v>
      </c>
      <c r="M131" s="5">
        <f t="shared" si="22"/>
        <v>265</v>
      </c>
      <c r="N131" s="5">
        <f t="shared" si="22"/>
        <v>118</v>
      </c>
      <c r="O131" s="17">
        <f t="shared" si="22"/>
        <v>283</v>
      </c>
    </row>
    <row r="132" spans="2:15" ht="18" customHeight="1" x14ac:dyDescent="0.2">
      <c r="B132" s="193" t="s">
        <v>32</v>
      </c>
      <c r="C132" s="151">
        <f t="shared" si="20"/>
        <v>53508</v>
      </c>
      <c r="D132" s="5">
        <f t="shared" ref="D132:O132" si="23">+D11+D24+D37+D44</f>
        <v>3887</v>
      </c>
      <c r="E132" s="5">
        <f t="shared" si="23"/>
        <v>4597</v>
      </c>
      <c r="F132" s="5">
        <f t="shared" si="23"/>
        <v>4422</v>
      </c>
      <c r="G132" s="5">
        <f t="shared" si="23"/>
        <v>4421</v>
      </c>
      <c r="H132" s="5">
        <f t="shared" si="23"/>
        <v>4738</v>
      </c>
      <c r="I132" s="5">
        <f t="shared" si="23"/>
        <v>3849</v>
      </c>
      <c r="J132" s="5">
        <f t="shared" si="23"/>
        <v>4105</v>
      </c>
      <c r="K132" s="5">
        <f t="shared" si="23"/>
        <v>3912</v>
      </c>
      <c r="L132" s="5">
        <f t="shared" si="23"/>
        <v>4196</v>
      </c>
      <c r="M132" s="5">
        <f t="shared" si="23"/>
        <v>2936</v>
      </c>
      <c r="N132" s="5">
        <f t="shared" si="23"/>
        <v>9007</v>
      </c>
      <c r="O132" s="17">
        <f t="shared" si="23"/>
        <v>3438</v>
      </c>
    </row>
    <row r="133" spans="2:15" ht="18" customHeight="1" x14ac:dyDescent="0.2">
      <c r="B133" s="194" t="s">
        <v>33</v>
      </c>
      <c r="C133" s="151">
        <f t="shared" si="20"/>
        <v>3977</v>
      </c>
      <c r="D133" s="5">
        <f>+D12+D27</f>
        <v>326</v>
      </c>
      <c r="E133" s="5">
        <f t="shared" ref="E133:O133" si="24">+E12+E27</f>
        <v>287</v>
      </c>
      <c r="F133" s="5">
        <f t="shared" si="24"/>
        <v>249</v>
      </c>
      <c r="G133" s="5">
        <f t="shared" si="24"/>
        <v>60</v>
      </c>
      <c r="H133" s="5">
        <f t="shared" si="24"/>
        <v>105</v>
      </c>
      <c r="I133" s="5">
        <f t="shared" si="24"/>
        <v>105</v>
      </c>
      <c r="J133" s="5">
        <f t="shared" si="24"/>
        <v>222</v>
      </c>
      <c r="K133" s="5">
        <f t="shared" si="24"/>
        <v>249</v>
      </c>
      <c r="L133" s="5">
        <f t="shared" si="24"/>
        <v>319</v>
      </c>
      <c r="M133" s="5">
        <f t="shared" si="24"/>
        <v>1391</v>
      </c>
      <c r="N133" s="5">
        <f t="shared" si="24"/>
        <v>358</v>
      </c>
      <c r="O133" s="5">
        <f t="shared" si="24"/>
        <v>306</v>
      </c>
    </row>
    <row r="134" spans="2:15" ht="18" customHeight="1" x14ac:dyDescent="0.2">
      <c r="B134" s="192" t="s">
        <v>34</v>
      </c>
      <c r="C134" s="151">
        <f t="shared" si="20"/>
        <v>1746</v>
      </c>
      <c r="D134" s="5">
        <f t="shared" ref="D134:O134" si="25">+D13+D26+D38</f>
        <v>0</v>
      </c>
      <c r="E134" s="5">
        <f t="shared" si="25"/>
        <v>0</v>
      </c>
      <c r="F134" s="5">
        <f t="shared" si="25"/>
        <v>0</v>
      </c>
      <c r="G134" s="5">
        <f t="shared" si="25"/>
        <v>56</v>
      </c>
      <c r="H134" s="5">
        <f t="shared" si="25"/>
        <v>227</v>
      </c>
      <c r="I134" s="5">
        <f t="shared" si="25"/>
        <v>137</v>
      </c>
      <c r="J134" s="5">
        <f t="shared" si="25"/>
        <v>152</v>
      </c>
      <c r="K134" s="5">
        <f t="shared" si="25"/>
        <v>227</v>
      </c>
      <c r="L134" s="5">
        <f t="shared" si="25"/>
        <v>186</v>
      </c>
      <c r="M134" s="5">
        <f t="shared" si="25"/>
        <v>286</v>
      </c>
      <c r="N134" s="5">
        <f t="shared" si="25"/>
        <v>210</v>
      </c>
      <c r="O134" s="17">
        <f t="shared" si="25"/>
        <v>265</v>
      </c>
    </row>
    <row r="135" spans="2:15" ht="18" customHeight="1" x14ac:dyDescent="0.2">
      <c r="B135" s="195" t="s">
        <v>63</v>
      </c>
      <c r="C135" s="151">
        <f t="shared" si="20"/>
        <v>23018</v>
      </c>
      <c r="D135" s="5">
        <f t="shared" ref="D135:O135" si="26">+D14+D25</f>
        <v>1370</v>
      </c>
      <c r="E135" s="5">
        <f t="shared" si="26"/>
        <v>1672</v>
      </c>
      <c r="F135" s="5">
        <f t="shared" si="26"/>
        <v>1917</v>
      </c>
      <c r="G135" s="5">
        <f t="shared" si="26"/>
        <v>1585</v>
      </c>
      <c r="H135" s="5">
        <f t="shared" si="26"/>
        <v>1950</v>
      </c>
      <c r="I135" s="5">
        <f t="shared" si="26"/>
        <v>2030</v>
      </c>
      <c r="J135" s="5">
        <f t="shared" si="26"/>
        <v>1846</v>
      </c>
      <c r="K135" s="5">
        <f t="shared" si="26"/>
        <v>2180</v>
      </c>
      <c r="L135" s="5">
        <f t="shared" si="26"/>
        <v>2042</v>
      </c>
      <c r="M135" s="5">
        <f t="shared" si="26"/>
        <v>2055</v>
      </c>
      <c r="N135" s="5">
        <f t="shared" si="26"/>
        <v>2132</v>
      </c>
      <c r="O135" s="17">
        <f t="shared" si="26"/>
        <v>2239</v>
      </c>
    </row>
    <row r="136" spans="2:15" ht="18" customHeight="1" x14ac:dyDescent="0.2">
      <c r="B136" s="195" t="s">
        <v>36</v>
      </c>
      <c r="C136" s="151">
        <f t="shared" si="20"/>
        <v>1058</v>
      </c>
      <c r="D136" s="5">
        <f t="shared" ref="D136:O136" si="27">+D15</f>
        <v>140</v>
      </c>
      <c r="E136" s="5">
        <f t="shared" si="27"/>
        <v>82</v>
      </c>
      <c r="F136" s="5">
        <f t="shared" si="27"/>
        <v>120</v>
      </c>
      <c r="G136" s="5">
        <f t="shared" si="27"/>
        <v>63</v>
      </c>
      <c r="H136" s="5">
        <f t="shared" si="27"/>
        <v>157</v>
      </c>
      <c r="I136" s="5">
        <f t="shared" si="27"/>
        <v>110</v>
      </c>
      <c r="J136" s="5">
        <f t="shared" si="27"/>
        <v>51</v>
      </c>
      <c r="K136" s="5">
        <f t="shared" si="27"/>
        <v>78</v>
      </c>
      <c r="L136" s="5">
        <f t="shared" si="27"/>
        <v>65</v>
      </c>
      <c r="M136" s="5">
        <f t="shared" si="27"/>
        <v>76</v>
      </c>
      <c r="N136" s="5">
        <f t="shared" si="27"/>
        <v>46</v>
      </c>
      <c r="O136" s="17">
        <f t="shared" si="27"/>
        <v>70</v>
      </c>
    </row>
    <row r="137" spans="2:15" ht="18" customHeight="1" x14ac:dyDescent="0.2">
      <c r="B137" s="192" t="s">
        <v>37</v>
      </c>
      <c r="C137" s="151">
        <f t="shared" si="20"/>
        <v>22473</v>
      </c>
      <c r="D137" s="5">
        <f t="shared" ref="D137:O137" si="28">+D16+D28+D39</f>
        <v>1474</v>
      </c>
      <c r="E137" s="5">
        <f t="shared" si="28"/>
        <v>1292</v>
      </c>
      <c r="F137" s="5">
        <f t="shared" si="28"/>
        <v>1572</v>
      </c>
      <c r="G137" s="5">
        <f t="shared" si="28"/>
        <v>1606</v>
      </c>
      <c r="H137" s="5">
        <f t="shared" si="28"/>
        <v>1567</v>
      </c>
      <c r="I137" s="5">
        <f t="shared" si="28"/>
        <v>2292</v>
      </c>
      <c r="J137" s="5">
        <f t="shared" si="28"/>
        <v>1837</v>
      </c>
      <c r="K137" s="5">
        <f t="shared" si="28"/>
        <v>1578</v>
      </c>
      <c r="L137" s="5">
        <f t="shared" si="28"/>
        <v>3629</v>
      </c>
      <c r="M137" s="5">
        <f t="shared" si="28"/>
        <v>2242</v>
      </c>
      <c r="N137" s="5">
        <f t="shared" si="28"/>
        <v>1718</v>
      </c>
      <c r="O137" s="17">
        <f t="shared" si="28"/>
        <v>1666</v>
      </c>
    </row>
    <row r="138" spans="2:15" ht="18" customHeight="1" x14ac:dyDescent="0.2">
      <c r="B138" s="192" t="s">
        <v>38</v>
      </c>
      <c r="C138" s="151">
        <f t="shared" si="20"/>
        <v>1035</v>
      </c>
      <c r="D138" s="5">
        <f t="shared" ref="D138:O138" si="29">+D17+D29</f>
        <v>153</v>
      </c>
      <c r="E138" s="5">
        <f t="shared" si="29"/>
        <v>6</v>
      </c>
      <c r="F138" s="5">
        <f t="shared" si="29"/>
        <v>80</v>
      </c>
      <c r="G138" s="5">
        <f t="shared" si="29"/>
        <v>122</v>
      </c>
      <c r="H138" s="5">
        <f t="shared" si="29"/>
        <v>107</v>
      </c>
      <c r="I138" s="5">
        <f t="shared" si="29"/>
        <v>91</v>
      </c>
      <c r="J138" s="5">
        <f t="shared" si="29"/>
        <v>69</v>
      </c>
      <c r="K138" s="5">
        <f t="shared" si="29"/>
        <v>139</v>
      </c>
      <c r="L138" s="5">
        <f t="shared" si="29"/>
        <v>100</v>
      </c>
      <c r="M138" s="5">
        <f t="shared" si="29"/>
        <v>39</v>
      </c>
      <c r="N138" s="5">
        <f t="shared" si="29"/>
        <v>17</v>
      </c>
      <c r="O138" s="17">
        <f t="shared" si="29"/>
        <v>112</v>
      </c>
    </row>
    <row r="139" spans="2:15" ht="18" customHeight="1" x14ac:dyDescent="0.2">
      <c r="B139" s="194" t="s">
        <v>39</v>
      </c>
      <c r="C139" s="151">
        <f t="shared" si="20"/>
        <v>589</v>
      </c>
      <c r="D139" s="5">
        <f t="shared" ref="D139:O139" si="30">+D18+D30+D40</f>
        <v>143</v>
      </c>
      <c r="E139" s="5">
        <f t="shared" si="30"/>
        <v>36</v>
      </c>
      <c r="F139" s="5">
        <f t="shared" si="30"/>
        <v>15</v>
      </c>
      <c r="G139" s="5">
        <f t="shared" si="30"/>
        <v>29</v>
      </c>
      <c r="H139" s="5">
        <f t="shared" si="30"/>
        <v>30</v>
      </c>
      <c r="I139" s="5">
        <f t="shared" si="30"/>
        <v>30</v>
      </c>
      <c r="J139" s="5">
        <f t="shared" si="30"/>
        <v>23</v>
      </c>
      <c r="K139" s="5">
        <f t="shared" si="30"/>
        <v>106</v>
      </c>
      <c r="L139" s="5">
        <f t="shared" si="30"/>
        <v>30</v>
      </c>
      <c r="M139" s="5">
        <f t="shared" si="30"/>
        <v>53</v>
      </c>
      <c r="N139" s="5">
        <f t="shared" si="30"/>
        <v>28</v>
      </c>
      <c r="O139" s="17">
        <f t="shared" si="30"/>
        <v>66</v>
      </c>
    </row>
    <row r="140" spans="2:15" ht="18" customHeight="1" x14ac:dyDescent="0.2">
      <c r="B140" s="192" t="s">
        <v>40</v>
      </c>
      <c r="C140" s="151">
        <f t="shared" si="20"/>
        <v>98</v>
      </c>
      <c r="D140" s="5">
        <f t="shared" ref="D140:O140" si="31">+D19+D31</f>
        <v>7</v>
      </c>
      <c r="E140" s="5">
        <f t="shared" si="31"/>
        <v>1</v>
      </c>
      <c r="F140" s="5">
        <f t="shared" si="31"/>
        <v>17</v>
      </c>
      <c r="G140" s="5">
        <f t="shared" si="31"/>
        <v>10</v>
      </c>
      <c r="H140" s="5">
        <f t="shared" si="31"/>
        <v>13</v>
      </c>
      <c r="I140" s="5">
        <f t="shared" si="31"/>
        <v>5</v>
      </c>
      <c r="J140" s="5">
        <f t="shared" si="31"/>
        <v>14</v>
      </c>
      <c r="K140" s="5">
        <f t="shared" si="31"/>
        <v>8</v>
      </c>
      <c r="L140" s="5">
        <f t="shared" si="31"/>
        <v>6</v>
      </c>
      <c r="M140" s="5">
        <f t="shared" si="31"/>
        <v>6</v>
      </c>
      <c r="N140" s="5">
        <f t="shared" si="31"/>
        <v>11</v>
      </c>
      <c r="O140" s="17">
        <f t="shared" si="31"/>
        <v>0</v>
      </c>
    </row>
    <row r="141" spans="2:15" ht="18" customHeight="1" thickBot="1" x14ac:dyDescent="0.25">
      <c r="B141" s="203" t="s">
        <v>58</v>
      </c>
      <c r="C141" s="152">
        <f t="shared" si="20"/>
        <v>1025</v>
      </c>
      <c r="D141" s="14">
        <f t="shared" ref="D141:O141" si="32">+D20+D32+D41</f>
        <v>91</v>
      </c>
      <c r="E141" s="14">
        <f t="shared" si="32"/>
        <v>97</v>
      </c>
      <c r="F141" s="14">
        <f t="shared" si="32"/>
        <v>119</v>
      </c>
      <c r="G141" s="14">
        <f t="shared" si="32"/>
        <v>62</v>
      </c>
      <c r="H141" s="14">
        <f t="shared" si="32"/>
        <v>79</v>
      </c>
      <c r="I141" s="14">
        <f t="shared" si="32"/>
        <v>80</v>
      </c>
      <c r="J141" s="14">
        <f t="shared" si="32"/>
        <v>86</v>
      </c>
      <c r="K141" s="14">
        <f t="shared" si="32"/>
        <v>90</v>
      </c>
      <c r="L141" s="14">
        <f t="shared" si="32"/>
        <v>80</v>
      </c>
      <c r="M141" s="14">
        <f t="shared" si="32"/>
        <v>66</v>
      </c>
      <c r="N141" s="14">
        <f t="shared" si="32"/>
        <v>101</v>
      </c>
      <c r="O141" s="191">
        <f t="shared" si="32"/>
        <v>74</v>
      </c>
    </row>
    <row r="142" spans="2:15" x14ac:dyDescent="0.2">
      <c r="B142" s="153" t="s">
        <v>59</v>
      </c>
    </row>
    <row r="143" spans="2:15" x14ac:dyDescent="0.2">
      <c r="B143" s="154"/>
    </row>
    <row r="144" spans="2:15" ht="36" customHeight="1" x14ac:dyDescent="0.2">
      <c r="B144" s="205" t="s">
        <v>60</v>
      </c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</row>
    <row r="145" spans="2:15" ht="20.25" x14ac:dyDescent="0.2">
      <c r="B145" s="206" t="s">
        <v>62</v>
      </c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</row>
    <row r="146" spans="2:15" ht="15.75" thickBot="1" x14ac:dyDescent="0.3">
      <c r="B146" s="155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</row>
    <row r="147" spans="2:15" ht="18" customHeight="1" thickBot="1" x14ac:dyDescent="0.25">
      <c r="B147" s="23" t="s">
        <v>61</v>
      </c>
      <c r="C147" s="24" t="s">
        <v>1</v>
      </c>
      <c r="D147" s="69" t="s">
        <v>2</v>
      </c>
      <c r="E147" s="58" t="s">
        <v>3</v>
      </c>
      <c r="F147" s="58" t="s">
        <v>4</v>
      </c>
      <c r="G147" s="58" t="s">
        <v>5</v>
      </c>
      <c r="H147" s="58" t="s">
        <v>6</v>
      </c>
      <c r="I147" s="58" t="s">
        <v>7</v>
      </c>
      <c r="J147" s="58" t="s">
        <v>8</v>
      </c>
      <c r="K147" s="58" t="s">
        <v>9</v>
      </c>
      <c r="L147" s="58" t="s">
        <v>10</v>
      </c>
      <c r="M147" s="65" t="s">
        <v>11</v>
      </c>
      <c r="N147" s="58" t="s">
        <v>12</v>
      </c>
      <c r="O147" s="59" t="s">
        <v>13</v>
      </c>
    </row>
    <row r="148" spans="2:15" ht="18" customHeight="1" x14ac:dyDescent="0.2">
      <c r="B148" s="74" t="s">
        <v>30</v>
      </c>
      <c r="C148" s="157">
        <f t="shared" ref="C148:C153" si="33">SUM(D148:O148)</f>
        <v>13972</v>
      </c>
      <c r="D148" s="38">
        <f t="shared" ref="D148:O148" si="34">D47+D52+D57+D64+D69+D74+D78+D84+D91+D96+D101</f>
        <v>1399</v>
      </c>
      <c r="E148" s="38">
        <f t="shared" si="34"/>
        <v>1432</v>
      </c>
      <c r="F148" s="38">
        <f t="shared" si="34"/>
        <v>1254</v>
      </c>
      <c r="G148" s="38">
        <f t="shared" si="34"/>
        <v>1170</v>
      </c>
      <c r="H148" s="38">
        <f t="shared" si="34"/>
        <v>1060</v>
      </c>
      <c r="I148" s="38">
        <f t="shared" si="34"/>
        <v>1085</v>
      </c>
      <c r="J148" s="38">
        <f t="shared" si="34"/>
        <v>1053</v>
      </c>
      <c r="K148" s="38">
        <f t="shared" si="34"/>
        <v>1228</v>
      </c>
      <c r="L148" s="38">
        <f t="shared" si="34"/>
        <v>1396</v>
      </c>
      <c r="M148" s="38">
        <f t="shared" si="34"/>
        <v>985</v>
      </c>
      <c r="N148" s="38">
        <f t="shared" si="34"/>
        <v>995</v>
      </c>
      <c r="O148" s="20">
        <f t="shared" si="34"/>
        <v>915</v>
      </c>
    </row>
    <row r="149" spans="2:15" ht="18" customHeight="1" x14ac:dyDescent="0.2">
      <c r="B149" s="76" t="s">
        <v>31</v>
      </c>
      <c r="C149" s="149">
        <f t="shared" si="33"/>
        <v>11973</v>
      </c>
      <c r="D149" s="38">
        <f t="shared" ref="D149:O149" si="35">D48+D53+D58+D65+D70+D75+D79+D85+D92+D97+D102</f>
        <v>1166</v>
      </c>
      <c r="E149" s="38">
        <f t="shared" si="35"/>
        <v>1264</v>
      </c>
      <c r="F149" s="38">
        <f t="shared" si="35"/>
        <v>1254</v>
      </c>
      <c r="G149" s="38">
        <f t="shared" si="35"/>
        <v>1266</v>
      </c>
      <c r="H149" s="38">
        <f t="shared" si="35"/>
        <v>1112</v>
      </c>
      <c r="I149" s="38">
        <f t="shared" si="35"/>
        <v>1026</v>
      </c>
      <c r="J149" s="38">
        <f t="shared" si="35"/>
        <v>432</v>
      </c>
      <c r="K149" s="38">
        <f t="shared" si="35"/>
        <v>669</v>
      </c>
      <c r="L149" s="38">
        <f t="shared" si="35"/>
        <v>1266</v>
      </c>
      <c r="M149" s="38">
        <f t="shared" si="35"/>
        <v>688</v>
      </c>
      <c r="N149" s="38">
        <f t="shared" si="35"/>
        <v>1060</v>
      </c>
      <c r="O149" s="20">
        <f t="shared" si="35"/>
        <v>770</v>
      </c>
    </row>
    <row r="150" spans="2:15" ht="18" customHeight="1" x14ac:dyDescent="0.2">
      <c r="B150" s="80" t="s">
        <v>50</v>
      </c>
      <c r="C150" s="149">
        <f t="shared" si="33"/>
        <v>93</v>
      </c>
      <c r="D150" s="38">
        <f t="shared" ref="D150:O150" si="36">+D86+D59</f>
        <v>5</v>
      </c>
      <c r="E150" s="38">
        <f t="shared" si="36"/>
        <v>0</v>
      </c>
      <c r="F150" s="38">
        <f t="shared" si="36"/>
        <v>0</v>
      </c>
      <c r="G150" s="38">
        <f t="shared" si="36"/>
        <v>0</v>
      </c>
      <c r="H150" s="38">
        <f t="shared" si="36"/>
        <v>0</v>
      </c>
      <c r="I150" s="38">
        <f t="shared" si="36"/>
        <v>45</v>
      </c>
      <c r="J150" s="38">
        <f t="shared" si="36"/>
        <v>43</v>
      </c>
      <c r="K150" s="38">
        <f t="shared" si="36"/>
        <v>0</v>
      </c>
      <c r="L150" s="38">
        <f t="shared" si="36"/>
        <v>0</v>
      </c>
      <c r="M150" s="38">
        <f t="shared" si="36"/>
        <v>0</v>
      </c>
      <c r="N150" s="38">
        <f t="shared" si="36"/>
        <v>0</v>
      </c>
      <c r="O150" s="20">
        <f t="shared" si="36"/>
        <v>0</v>
      </c>
    </row>
    <row r="151" spans="2:15" ht="18" customHeight="1" x14ac:dyDescent="0.2">
      <c r="B151" s="79" t="s">
        <v>32</v>
      </c>
      <c r="C151" s="149">
        <f t="shared" si="33"/>
        <v>13338</v>
      </c>
      <c r="D151" s="38">
        <f t="shared" ref="D151:O151" si="37">D49+D54+D60+D66+D71+D80+D87+D93+D98+D103</f>
        <v>934</v>
      </c>
      <c r="E151" s="38">
        <f t="shared" si="37"/>
        <v>1100</v>
      </c>
      <c r="F151" s="38">
        <f t="shared" si="37"/>
        <v>1037</v>
      </c>
      <c r="G151" s="38">
        <f t="shared" si="37"/>
        <v>1283</v>
      </c>
      <c r="H151" s="38">
        <f t="shared" si="37"/>
        <v>1184</v>
      </c>
      <c r="I151" s="38">
        <f t="shared" si="37"/>
        <v>1167</v>
      </c>
      <c r="J151" s="38">
        <f t="shared" si="37"/>
        <v>1393</v>
      </c>
      <c r="K151" s="38">
        <f t="shared" si="37"/>
        <v>1189</v>
      </c>
      <c r="L151" s="38">
        <f t="shared" si="37"/>
        <v>1154</v>
      </c>
      <c r="M151" s="38">
        <f t="shared" si="37"/>
        <v>1072</v>
      </c>
      <c r="N151" s="38">
        <f t="shared" si="37"/>
        <v>892</v>
      </c>
      <c r="O151" s="20">
        <f t="shared" si="37"/>
        <v>933</v>
      </c>
    </row>
    <row r="152" spans="2:15" ht="18" customHeight="1" x14ac:dyDescent="0.2">
      <c r="B152" s="133" t="s">
        <v>37</v>
      </c>
      <c r="C152" s="149">
        <f t="shared" si="33"/>
        <v>648</v>
      </c>
      <c r="D152" s="38">
        <f t="shared" ref="D152:O152" si="38">D50+D55+D61+D67+D72+D81+D88+D94+D99+D104</f>
        <v>20</v>
      </c>
      <c r="E152" s="38">
        <f t="shared" si="38"/>
        <v>33</v>
      </c>
      <c r="F152" s="38">
        <f t="shared" si="38"/>
        <v>34</v>
      </c>
      <c r="G152" s="38">
        <f t="shared" si="38"/>
        <v>85</v>
      </c>
      <c r="H152" s="38">
        <f t="shared" si="38"/>
        <v>85</v>
      </c>
      <c r="I152" s="38">
        <f t="shared" si="38"/>
        <v>66</v>
      </c>
      <c r="J152" s="38">
        <f t="shared" si="38"/>
        <v>64</v>
      </c>
      <c r="K152" s="38">
        <f t="shared" si="38"/>
        <v>55</v>
      </c>
      <c r="L152" s="38">
        <f t="shared" si="38"/>
        <v>60</v>
      </c>
      <c r="M152" s="38">
        <f t="shared" si="38"/>
        <v>83</v>
      </c>
      <c r="N152" s="38">
        <f t="shared" si="38"/>
        <v>37</v>
      </c>
      <c r="O152" s="20">
        <f t="shared" si="38"/>
        <v>26</v>
      </c>
    </row>
    <row r="153" spans="2:15" ht="18" customHeight="1" thickBot="1" x14ac:dyDescent="0.25">
      <c r="B153" s="141" t="s">
        <v>52</v>
      </c>
      <c r="C153" s="158">
        <f t="shared" si="33"/>
        <v>269</v>
      </c>
      <c r="D153" s="15">
        <f t="shared" ref="D153:O153" si="39">D89+D62+D82</f>
        <v>5</v>
      </c>
      <c r="E153" s="15">
        <f t="shared" si="39"/>
        <v>18</v>
      </c>
      <c r="F153" s="15">
        <f t="shared" si="39"/>
        <v>30</v>
      </c>
      <c r="G153" s="15">
        <f t="shared" si="39"/>
        <v>19</v>
      </c>
      <c r="H153" s="15">
        <f t="shared" si="39"/>
        <v>7</v>
      </c>
      <c r="I153" s="15">
        <f t="shared" si="39"/>
        <v>38</v>
      </c>
      <c r="J153" s="15">
        <f t="shared" si="39"/>
        <v>30</v>
      </c>
      <c r="K153" s="15">
        <f t="shared" si="39"/>
        <v>29</v>
      </c>
      <c r="L153" s="15">
        <f t="shared" si="39"/>
        <v>22</v>
      </c>
      <c r="M153" s="15">
        <f t="shared" si="39"/>
        <v>27</v>
      </c>
      <c r="N153" s="15">
        <f t="shared" si="39"/>
        <v>22</v>
      </c>
      <c r="O153" s="18">
        <f t="shared" si="39"/>
        <v>22</v>
      </c>
    </row>
    <row r="154" spans="2:15" x14ac:dyDescent="0.2">
      <c r="B154" s="143" t="s">
        <v>56</v>
      </c>
    </row>
  </sheetData>
  <mergeCells count="21">
    <mergeCell ref="B51:O51"/>
    <mergeCell ref="B56:O56"/>
    <mergeCell ref="B63:O63"/>
    <mergeCell ref="B68:O68"/>
    <mergeCell ref="B73:O73"/>
    <mergeCell ref="B111:O111"/>
    <mergeCell ref="B144:O144"/>
    <mergeCell ref="B145:O145"/>
    <mergeCell ref="B110:O110"/>
    <mergeCell ref="B4:O4"/>
    <mergeCell ref="B5:O5"/>
    <mergeCell ref="B77:O77"/>
    <mergeCell ref="B83:O83"/>
    <mergeCell ref="B90:O90"/>
    <mergeCell ref="B8:O8"/>
    <mergeCell ref="B21:N21"/>
    <mergeCell ref="B33:O33"/>
    <mergeCell ref="B42:O42"/>
    <mergeCell ref="B46:O46"/>
    <mergeCell ref="B95:O95"/>
    <mergeCell ref="B100:O100"/>
  </mergeCells>
  <dataValidations count="1">
    <dataValidation type="whole" operator="greaterThanOrEqual" allowBlank="1" showErrorMessage="1" errorTitle="Tipo de dato no válido" error="Debe de ingresar un número entero" sqref="D22:D24 D26:D32 D11:D20 D9 D74:O76 D84:O89 D57:O62 D64:O67 D43:O45 L23:O24 D101:O106 D52:O55 D47:O50 D78:O82 D91:O94 E25:O32 K24 E22:O22 E9:O20 D69:O72 D34:O41 E23:J24 D96:O99">
      <formula1>0</formula1>
    </dataValidation>
  </dataValidations>
  <printOptions horizontalCentered="1"/>
  <pageMargins left="0" right="0" top="0.31496062992125984" bottom="0.39370078740157483" header="0" footer="0"/>
  <pageSetup scale="45" orientation="portrait" r:id="rId1"/>
  <headerFooter alignWithMargins="0">
    <oddFooter>Página &amp;P</oddFooter>
  </headerFooter>
  <rowBreaks count="3" manualBreakCount="3">
    <brk id="45" max="16383" man="1"/>
    <brk id="105" min="1" max="15" man="1"/>
    <brk id="142" min="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RX._Eco</vt:lpstr>
      <vt:lpstr>RX._Eco!Área_de_impresión</vt:lpstr>
      <vt:lpstr>RX._Eco!Títulos_a_imprimir</vt:lpstr>
    </vt:vector>
  </TitlesOfParts>
  <Company>disa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Carlos Liviapoma Pacheco</cp:lastModifiedBy>
  <cp:lastPrinted>2025-01-31T20:08:28Z</cp:lastPrinted>
  <dcterms:created xsi:type="dcterms:W3CDTF">2007-02-06T20:16:50Z</dcterms:created>
  <dcterms:modified xsi:type="dcterms:W3CDTF">2025-04-02T15:12:55Z</dcterms:modified>
</cp:coreProperties>
</file>